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name\Desktop\109年度午餐業務相關\菜單\"/>
    </mc:Choice>
  </mc:AlternateContent>
  <bookViews>
    <workbookView minimized="1" xWindow="0" yWindow="0" windowWidth="28800" windowHeight="12285" activeTab="2"/>
  </bookViews>
  <sheets>
    <sheet name="03.02-03.05" sheetId="17" r:id="rId1"/>
    <sheet name="03.08-03.12" sheetId="14" r:id="rId2"/>
    <sheet name="03.15-03.19" sheetId="13" r:id="rId3"/>
    <sheet name="03.22-03-26" sheetId="18" r:id="rId4"/>
    <sheet name="03.29-03-31" sheetId="19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8" i="19" l="1"/>
  <c r="M37" i="19"/>
  <c r="I37" i="19"/>
  <c r="E37" i="19"/>
  <c r="M36" i="19"/>
  <c r="I36" i="19"/>
  <c r="E36" i="19"/>
  <c r="M35" i="19"/>
  <c r="I35" i="19"/>
  <c r="E35" i="19"/>
  <c r="M34" i="19"/>
  <c r="M33" i="19"/>
  <c r="M39" i="19"/>
  <c r="I34" i="19"/>
  <c r="I33" i="19"/>
  <c r="I39" i="19"/>
  <c r="E34" i="19"/>
  <c r="E33" i="19"/>
  <c r="E39" i="19"/>
  <c r="M7" i="19"/>
  <c r="M6" i="19"/>
  <c r="M5" i="19"/>
  <c r="U37" i="18"/>
  <c r="U36" i="18"/>
  <c r="U35" i="18"/>
  <c r="U34" i="18"/>
  <c r="U33" i="18"/>
  <c r="U11" i="18"/>
  <c r="Q18" i="14"/>
  <c r="Q16" i="14"/>
  <c r="D28" i="14"/>
  <c r="D27" i="14"/>
  <c r="D26" i="14"/>
  <c r="Q7" i="18"/>
  <c r="U15" i="13"/>
  <c r="Q22" i="13"/>
  <c r="E33" i="13"/>
  <c r="I33" i="13"/>
  <c r="M33" i="13"/>
  <c r="Q33" i="13"/>
  <c r="U33" i="13"/>
  <c r="E34" i="13"/>
  <c r="I34" i="13"/>
  <c r="M34" i="13"/>
  <c r="Q34" i="13"/>
  <c r="U34" i="13"/>
  <c r="E35" i="13"/>
  <c r="I35" i="13"/>
  <c r="M35" i="13"/>
  <c r="Q35" i="13"/>
  <c r="U35" i="13"/>
  <c r="E36" i="13"/>
  <c r="I36" i="13"/>
  <c r="M36" i="13"/>
  <c r="Q36" i="13"/>
  <c r="U36" i="13"/>
  <c r="E37" i="13"/>
  <c r="I37" i="13"/>
  <c r="M37" i="13"/>
  <c r="Q37" i="13"/>
  <c r="U37" i="13"/>
  <c r="L27" i="14"/>
  <c r="L26" i="14"/>
  <c r="M38" i="13"/>
  <c r="M39" i="13"/>
  <c r="Q39" i="13"/>
  <c r="U39" i="13"/>
  <c r="E39" i="13"/>
  <c r="U7" i="13"/>
  <c r="Q37" i="18"/>
  <c r="M37" i="18"/>
  <c r="I37" i="18"/>
  <c r="E37" i="18"/>
  <c r="Q36" i="18"/>
  <c r="M36" i="18"/>
  <c r="I36" i="18"/>
  <c r="E36" i="18"/>
  <c r="Q35" i="18"/>
  <c r="M35" i="18"/>
  <c r="I35" i="18"/>
  <c r="E35" i="18"/>
  <c r="Q34" i="18"/>
  <c r="M34" i="18"/>
  <c r="I34" i="18"/>
  <c r="E34" i="18"/>
  <c r="Q33" i="18"/>
  <c r="M33" i="18"/>
  <c r="I33" i="18"/>
  <c r="E33" i="18"/>
  <c r="D28" i="18"/>
  <c r="D27" i="18"/>
  <c r="D26" i="18"/>
  <c r="M39" i="18"/>
  <c r="E39" i="18"/>
  <c r="Q39" i="18"/>
  <c r="U37" i="14"/>
  <c r="U36" i="14"/>
  <c r="U35" i="14"/>
  <c r="U34" i="14"/>
  <c r="U33" i="14"/>
  <c r="Q38" i="14"/>
  <c r="Q37" i="14"/>
  <c r="Q36" i="14"/>
  <c r="Q35" i="14"/>
  <c r="Q34" i="14"/>
  <c r="Q33" i="14"/>
  <c r="Q39" i="14"/>
  <c r="U39" i="14"/>
  <c r="E16" i="14"/>
  <c r="M38" i="17"/>
  <c r="U37" i="17"/>
  <c r="Q37" i="17"/>
  <c r="M37" i="17"/>
  <c r="I37" i="17"/>
  <c r="U36" i="17"/>
  <c r="Q36" i="17"/>
  <c r="M36" i="17"/>
  <c r="I36" i="17"/>
  <c r="U35" i="17"/>
  <c r="Q35" i="17"/>
  <c r="M35" i="17"/>
  <c r="I35" i="17"/>
  <c r="U34" i="17"/>
  <c r="Q34" i="17"/>
  <c r="M34" i="17"/>
  <c r="I34" i="17"/>
  <c r="U33" i="17"/>
  <c r="U39" i="17"/>
  <c r="Q33" i="17"/>
  <c r="Q39" i="17"/>
  <c r="M33" i="17"/>
  <c r="I33" i="17"/>
  <c r="U16" i="17"/>
  <c r="Q16" i="17"/>
  <c r="Q11" i="17"/>
  <c r="M39" i="17"/>
  <c r="I39" i="17"/>
  <c r="M38" i="14"/>
  <c r="M37" i="14"/>
  <c r="M36" i="14"/>
  <c r="M35" i="14"/>
  <c r="M34" i="14"/>
  <c r="M33" i="14"/>
  <c r="E37" i="14"/>
  <c r="E36" i="14"/>
  <c r="E35" i="14"/>
  <c r="E34" i="14"/>
  <c r="E33" i="14"/>
  <c r="E39" i="14"/>
  <c r="M39" i="14"/>
  <c r="I37" i="14"/>
  <c r="I36" i="14"/>
  <c r="I35" i="14"/>
  <c r="I34" i="14"/>
  <c r="I33" i="14"/>
  <c r="I39" i="14"/>
</calcChain>
</file>

<file path=xl/sharedStrings.xml><?xml version="1.0" encoding="utf-8"?>
<sst xmlns="http://schemas.openxmlformats.org/spreadsheetml/2006/main" count="848" uniqueCount="323">
  <si>
    <t>日期</t>
  </si>
  <si>
    <t>主食</t>
  </si>
  <si>
    <t>水果</t>
  </si>
  <si>
    <t>白米飯</t>
  </si>
  <si>
    <t>項目</t>
  </si>
  <si>
    <t>菜名/烹調法</t>
  </si>
  <si>
    <t>材料</t>
  </si>
  <si>
    <t>每人(g)</t>
  </si>
  <si>
    <t>學校採購量(kg)</t>
  </si>
  <si>
    <t>白米</t>
  </si>
  <si>
    <t>副 食一</t>
  </si>
  <si>
    <t>副 食二</t>
  </si>
  <si>
    <t>副 食三</t>
  </si>
  <si>
    <t>湯類</t>
  </si>
  <si>
    <t>其他</t>
  </si>
  <si>
    <t>營養供應比例</t>
  </si>
  <si>
    <t>油脂類(份)</t>
  </si>
  <si>
    <t>五榖類(份)</t>
  </si>
  <si>
    <t>豆魚肉蛋類(份)</t>
  </si>
  <si>
    <t>蔬菜類(份)</t>
  </si>
  <si>
    <t>水果類(份)</t>
  </si>
  <si>
    <t>熱量</t>
  </si>
  <si>
    <t>-</t>
    <phoneticPr fontId="4" type="noConversion"/>
  </si>
  <si>
    <t>乳製品類</t>
    <phoneticPr fontId="1" type="noConversion"/>
  </si>
  <si>
    <t>紅蘿蔔</t>
  </si>
  <si>
    <t>大陸妹</t>
  </si>
  <si>
    <t>海龍</t>
  </si>
  <si>
    <t>油菜</t>
  </si>
  <si>
    <r>
      <t>＊數量：請填寫</t>
    </r>
    <r>
      <rPr>
        <b/>
        <sz val="10"/>
        <rFont val="新細明體"/>
        <family val="1"/>
        <charset val="136"/>
      </rPr>
      <t>每人攝取重量(克)</t>
    </r>
    <r>
      <rPr>
        <sz val="10"/>
        <rFont val="新細明體"/>
        <family val="1"/>
        <charset val="136"/>
      </rPr>
      <t>、數量….等。</t>
    </r>
    <phoneticPr fontId="12" type="noConversion"/>
  </si>
  <si>
    <t>＊請午餐秘書於學期期間每月20日前，將下個月菜單送至學校及視導區營養師處，進行菜單審查。</t>
    <phoneticPr fontId="12" type="noConversion"/>
  </si>
  <si>
    <t>食譜設計</t>
    <phoneticPr fontId="12" type="noConversion"/>
  </si>
  <si>
    <t>執行秘書</t>
    <phoneticPr fontId="12" type="noConversion"/>
  </si>
  <si>
    <t>校長</t>
    <phoneticPr fontId="12" type="noConversion"/>
  </si>
  <si>
    <t>白米飯</t>
    <phoneticPr fontId="1" type="noConversion"/>
  </si>
  <si>
    <t>高麗菜</t>
    <phoneticPr fontId="4" type="noConversion"/>
  </si>
  <si>
    <t>-</t>
    <phoneticPr fontId="1" type="noConversion"/>
  </si>
  <si>
    <t>木耳</t>
    <phoneticPr fontId="4" type="noConversion"/>
  </si>
  <si>
    <t>有機蔬菜</t>
  </si>
  <si>
    <t>-</t>
  </si>
  <si>
    <t>沙茶豬柳</t>
  </si>
  <si>
    <t>番茄炒蛋</t>
  </si>
  <si>
    <t>紅蘿蔔絲</t>
  </si>
  <si>
    <t>小白菜</t>
  </si>
  <si>
    <t>薑絲</t>
  </si>
  <si>
    <t>乳製品類</t>
  </si>
  <si>
    <t>青蔥段</t>
  </si>
  <si>
    <t>蒜碎</t>
  </si>
  <si>
    <t>番茄</t>
  </si>
  <si>
    <t>洗選蛋</t>
  </si>
  <si>
    <t>白蘿蔔</t>
  </si>
  <si>
    <t>香菜</t>
  </si>
  <si>
    <t>青菜蛋花湯</t>
  </si>
  <si>
    <t>蛋</t>
  </si>
  <si>
    <t>玉米</t>
  </si>
  <si>
    <t>白花椰菜</t>
    <phoneticPr fontId="4" type="noConversion"/>
  </si>
  <si>
    <t>麻婆豆腐</t>
    <phoneticPr fontId="4" type="noConversion"/>
  </si>
  <si>
    <t>素肉燥</t>
    <phoneticPr fontId="4" type="noConversion"/>
  </si>
  <si>
    <t>糙米</t>
  </si>
  <si>
    <t>糙米</t>
    <phoneticPr fontId="4" type="noConversion"/>
  </si>
  <si>
    <t>蒜仁</t>
    <phoneticPr fontId="4" type="noConversion"/>
  </si>
  <si>
    <t>素麻婆豆腐</t>
    <phoneticPr fontId="4" type="noConversion"/>
  </si>
  <si>
    <t>糙米飯</t>
  </si>
  <si>
    <t>1包</t>
  </si>
  <si>
    <t>蒜香空心菜</t>
  </si>
  <si>
    <t>空心菜</t>
  </si>
  <si>
    <t>李憶凰</t>
  </si>
  <si>
    <t>李憶凰</t>
    <phoneticPr fontId="4" type="noConversion"/>
  </si>
  <si>
    <t>林秀英</t>
    <phoneticPr fontId="4" type="noConversion"/>
  </si>
  <si>
    <t>鮮奶</t>
    <phoneticPr fontId="4" type="noConversion"/>
  </si>
  <si>
    <t>水果</t>
    <phoneticPr fontId="4" type="noConversion"/>
  </si>
  <si>
    <t>豆腐</t>
    <phoneticPr fontId="4" type="noConversion"/>
  </si>
  <si>
    <t>細麵</t>
  </si>
  <si>
    <t>芹菜</t>
  </si>
  <si>
    <t>薑</t>
  </si>
  <si>
    <t>滷包</t>
  </si>
  <si>
    <t>滷蛋</t>
  </si>
  <si>
    <t>糙米飯</t>
    <phoneticPr fontId="1" type="noConversion"/>
  </si>
  <si>
    <t>三杯杏鮑菇</t>
    <phoneticPr fontId="4" type="noConversion"/>
  </si>
  <si>
    <t>杏鮑菇</t>
    <phoneticPr fontId="4" type="noConversion"/>
  </si>
  <si>
    <t>紅蘿蔔</t>
    <phoneticPr fontId="4" type="noConversion"/>
  </si>
  <si>
    <t>九層塔</t>
    <phoneticPr fontId="4" type="noConversion"/>
  </si>
  <si>
    <t>薑片</t>
    <phoneticPr fontId="4" type="noConversion"/>
  </si>
  <si>
    <t>豆干</t>
    <phoneticPr fontId="4" type="noConversion"/>
  </si>
  <si>
    <t>咖哩洋芋</t>
    <phoneticPr fontId="4" type="noConversion"/>
  </si>
  <si>
    <t>馬鈴薯</t>
    <phoneticPr fontId="4" type="noConversion"/>
  </si>
  <si>
    <t>雞蛋</t>
    <phoneticPr fontId="4" type="noConversion"/>
  </si>
  <si>
    <t>大骨</t>
    <phoneticPr fontId="4" type="noConversion"/>
  </si>
  <si>
    <t>適量</t>
    <phoneticPr fontId="4" type="noConversion"/>
  </si>
  <si>
    <t>香菜</t>
    <phoneticPr fontId="4" type="noConversion"/>
  </si>
  <si>
    <t>1瓶</t>
    <phoneticPr fontId="4" type="noConversion"/>
  </si>
  <si>
    <t>鮮香菇</t>
    <phoneticPr fontId="12" type="noConversion"/>
  </si>
  <si>
    <t>薑</t>
    <phoneticPr fontId="12" type="noConversion"/>
  </si>
  <si>
    <t>香菇燒雞</t>
  </si>
  <si>
    <t>蔬菜咖哩</t>
  </si>
  <si>
    <t>高麗菜</t>
    <phoneticPr fontId="12" type="noConversion"/>
  </si>
  <si>
    <t>地瓜</t>
  </si>
  <si>
    <t>滷包</t>
    <phoneticPr fontId="4" type="noConversion"/>
  </si>
  <si>
    <t>玉米炒蛋</t>
    <phoneticPr fontId="1" type="noConversion"/>
  </si>
  <si>
    <t>玉米</t>
    <phoneticPr fontId="1" type="noConversion"/>
  </si>
  <si>
    <t>蛋</t>
    <phoneticPr fontId="1" type="noConversion"/>
  </si>
  <si>
    <t>紅蘿蔔</t>
    <phoneticPr fontId="1" type="noConversion"/>
  </si>
  <si>
    <t>番茄</t>
    <phoneticPr fontId="4" type="noConversion"/>
  </si>
  <si>
    <t>宮保雞丁</t>
    <phoneticPr fontId="6" type="noConversion"/>
  </si>
  <si>
    <t>雞丁</t>
    <phoneticPr fontId="1" type="noConversion"/>
  </si>
  <si>
    <t>油花生</t>
    <phoneticPr fontId="6" type="noConversion"/>
  </si>
  <si>
    <t>蒜仁</t>
    <phoneticPr fontId="6" type="noConversion"/>
  </si>
  <si>
    <t>蛋</t>
    <phoneticPr fontId="4" type="noConversion"/>
  </si>
  <si>
    <t>泡菜炒肉</t>
  </si>
  <si>
    <t>地瓜飯</t>
    <phoneticPr fontId="1" type="noConversion"/>
  </si>
  <si>
    <t>地瓜飯</t>
    <phoneticPr fontId="4" type="noConversion"/>
  </si>
  <si>
    <t>宮保辣椒片(少量)</t>
    <phoneticPr fontId="6" type="noConversion"/>
  </si>
  <si>
    <t>奶香燉雞</t>
  </si>
  <si>
    <t>紅燒豆腐</t>
    <phoneticPr fontId="4" type="noConversion"/>
  </si>
  <si>
    <t>豌豆莢</t>
    <phoneticPr fontId="4" type="noConversion"/>
  </si>
  <si>
    <t>雞胸肉</t>
    <phoneticPr fontId="12" type="noConversion"/>
  </si>
  <si>
    <t>時令水果</t>
    <phoneticPr fontId="4" type="noConversion"/>
  </si>
  <si>
    <t>110份</t>
    <phoneticPr fontId="4" type="noConversion"/>
  </si>
  <si>
    <t>高麗菜</t>
  </si>
  <si>
    <t>洋芋</t>
  </si>
  <si>
    <t>適量</t>
  </si>
  <si>
    <t>時令水果</t>
  </si>
  <si>
    <t>鮮奶</t>
  </si>
  <si>
    <t>十榖飯</t>
  </si>
  <si>
    <t>泡菜</t>
  </si>
  <si>
    <t>洋蔥</t>
  </si>
  <si>
    <t>年糕</t>
  </si>
  <si>
    <t>素滷味</t>
  </si>
  <si>
    <t xml:space="preserve"> 豆干</t>
  </si>
  <si>
    <t>海帶</t>
  </si>
  <si>
    <t>味噌魚湯</t>
  </si>
  <si>
    <t>鮪魚</t>
  </si>
  <si>
    <t>柴魚片</t>
  </si>
  <si>
    <t>味噌</t>
  </si>
  <si>
    <t>粄條</t>
  </si>
  <si>
    <t>乾香菇絲</t>
  </si>
  <si>
    <t>豆芽菜</t>
  </si>
  <si>
    <t>紅蔥酥</t>
  </si>
  <si>
    <t>蕃茄醬</t>
  </si>
  <si>
    <t>2瓶</t>
  </si>
  <si>
    <t>不帶骨雞肉</t>
    <phoneticPr fontId="4" type="noConversion"/>
  </si>
  <si>
    <t>炒銀芽</t>
    <phoneticPr fontId="1" type="noConversion"/>
  </si>
  <si>
    <t>豆芽菜</t>
    <phoneticPr fontId="1" type="noConversion"/>
  </si>
  <si>
    <t>炒高麗菜</t>
    <phoneticPr fontId="1" type="noConversion"/>
  </si>
  <si>
    <t>刺瓜湯</t>
  </si>
  <si>
    <t>大黃瓜</t>
  </si>
  <si>
    <t>排骨湯</t>
    <phoneticPr fontId="4" type="noConversion"/>
  </si>
  <si>
    <t>排骨</t>
    <phoneticPr fontId="12" type="noConversion"/>
  </si>
  <si>
    <t>高麗菜</t>
    <phoneticPr fontId="1" type="noConversion"/>
  </si>
  <si>
    <t>肉絲蛋炒飯</t>
    <phoneticPr fontId="1" type="noConversion"/>
  </si>
  <si>
    <t>蒜香空心菜</t>
    <phoneticPr fontId="1" type="noConversion"/>
  </si>
  <si>
    <t>空心菜</t>
    <phoneticPr fontId="1" type="noConversion"/>
  </si>
  <si>
    <t>炒萵苣</t>
  </si>
  <si>
    <t>萵苣</t>
  </si>
  <si>
    <t>蒜仁</t>
  </si>
  <si>
    <t>海帶湯</t>
    <phoneticPr fontId="12" type="noConversion"/>
  </si>
  <si>
    <t>海帶</t>
    <phoneticPr fontId="12" type="noConversion"/>
  </si>
  <si>
    <t>雞肉</t>
  </si>
  <si>
    <t>供應人數：110人</t>
    <phoneticPr fontId="4" type="noConversion"/>
  </si>
  <si>
    <t>滷雞腿</t>
    <phoneticPr fontId="1" type="noConversion"/>
  </si>
  <si>
    <t>雞腿</t>
    <phoneticPr fontId="1" type="noConversion"/>
  </si>
  <si>
    <t>108支</t>
    <phoneticPr fontId="4" type="noConversion"/>
  </si>
  <si>
    <t>客家粄條</t>
    <phoneticPr fontId="4" type="noConversion"/>
  </si>
  <si>
    <t>2包</t>
    <phoneticPr fontId="4" type="noConversion"/>
  </si>
  <si>
    <t>螞蟻上樹</t>
    <phoneticPr fontId="4" type="noConversion"/>
  </si>
  <si>
    <t>112顆</t>
    <phoneticPr fontId="4" type="noConversion"/>
  </si>
  <si>
    <t>冬粉</t>
    <phoneticPr fontId="12" type="noConversion"/>
  </si>
  <si>
    <t>炒大陸妹</t>
    <phoneticPr fontId="4" type="noConversion"/>
  </si>
  <si>
    <t>苦瓜</t>
    <phoneticPr fontId="12" type="noConversion"/>
  </si>
  <si>
    <t>雞肉</t>
    <phoneticPr fontId="12" type="noConversion"/>
  </si>
  <si>
    <t>豆瓣醬</t>
    <phoneticPr fontId="4" type="noConversion"/>
  </si>
  <si>
    <t>洋蔥</t>
    <phoneticPr fontId="1" type="noConversion"/>
  </si>
  <si>
    <t>豆乾丁</t>
    <phoneticPr fontId="1" type="noConversion"/>
  </si>
  <si>
    <t>醬爆高麗菜豆皮</t>
    <phoneticPr fontId="4" type="noConversion"/>
  </si>
  <si>
    <t>蛋</t>
    <phoneticPr fontId="12" type="noConversion"/>
  </si>
  <si>
    <t>乾豆皮</t>
    <phoneticPr fontId="4" type="noConversion"/>
  </si>
  <si>
    <t>紅蘿蔔片</t>
    <phoneticPr fontId="4" type="noConversion"/>
  </si>
  <si>
    <t>薑絲</t>
    <phoneticPr fontId="4" type="noConversion"/>
  </si>
  <si>
    <t>有機蔬菜</t>
    <phoneticPr fontId="4" type="noConversion"/>
  </si>
  <si>
    <t>蒜碎</t>
    <phoneticPr fontId="4" type="noConversion"/>
  </si>
  <si>
    <t>不帶骨雞胸肉</t>
    <phoneticPr fontId="12" type="noConversion"/>
  </si>
  <si>
    <t>鳳梨苦瓜雞</t>
    <phoneticPr fontId="4" type="noConversion"/>
  </si>
  <si>
    <t>義式羅宋湯</t>
  </si>
  <si>
    <t>牛番茄</t>
  </si>
  <si>
    <t>番茄醬</t>
  </si>
  <si>
    <t>馬鈴薯</t>
  </si>
  <si>
    <t>蘿蔔玉米湯</t>
    <phoneticPr fontId="1" type="noConversion"/>
  </si>
  <si>
    <t>紅豆</t>
    <phoneticPr fontId="4" type="noConversion"/>
  </si>
  <si>
    <t>蒜仁</t>
    <phoneticPr fontId="12" type="noConversion"/>
  </si>
  <si>
    <t>杏鮑菇</t>
  </si>
  <si>
    <t>洋蔥炒蛋</t>
    <phoneticPr fontId="4" type="noConversion"/>
  </si>
  <si>
    <t>南瓜</t>
  </si>
  <si>
    <t>醬鳳梨</t>
    <phoneticPr fontId="4" type="noConversion"/>
  </si>
  <si>
    <t>三杯雞</t>
    <phoneticPr fontId="4" type="noConversion"/>
  </si>
  <si>
    <t>炸蔬菜盤</t>
    <phoneticPr fontId="12" type="noConversion"/>
  </si>
  <si>
    <t>茄子</t>
    <phoneticPr fontId="12" type="noConversion"/>
  </si>
  <si>
    <t>地瓜</t>
    <phoneticPr fontId="12" type="noConversion"/>
  </si>
  <si>
    <t>四季豆</t>
    <phoneticPr fontId="12" type="noConversion"/>
  </si>
  <si>
    <t>豆腐</t>
    <phoneticPr fontId="12" type="noConversion"/>
  </si>
  <si>
    <t>蘿蔔玉米湯</t>
    <phoneticPr fontId="4" type="noConversion"/>
  </si>
  <si>
    <t>玉米</t>
    <phoneticPr fontId="4" type="noConversion"/>
  </si>
  <si>
    <t>燕麥紅豆湯</t>
    <phoneticPr fontId="4" type="noConversion"/>
  </si>
  <si>
    <t>燕麥</t>
  </si>
  <si>
    <t>菇菇天婦羅</t>
    <phoneticPr fontId="4" type="noConversion"/>
  </si>
  <si>
    <t>金針菇</t>
    <phoneticPr fontId="4" type="noConversion"/>
  </si>
  <si>
    <t>紅蘿蔔炒蛋</t>
    <phoneticPr fontId="4" type="noConversion"/>
  </si>
  <si>
    <t>炸排骨</t>
    <phoneticPr fontId="4" type="noConversion"/>
  </si>
  <si>
    <t>炒銀芽</t>
    <phoneticPr fontId="12" type="noConversion"/>
  </si>
  <si>
    <t>銀芽</t>
  </si>
  <si>
    <t>地瓜飯</t>
  </si>
  <si>
    <t>筍干肉丁</t>
  </si>
  <si>
    <t>筍干段</t>
  </si>
  <si>
    <t>玉米炒蛋</t>
  </si>
  <si>
    <t>炒青菜</t>
    <phoneticPr fontId="4" type="noConversion"/>
  </si>
  <si>
    <t>青菜</t>
    <phoneticPr fontId="12" type="noConversion"/>
  </si>
  <si>
    <t>03月01日   星期一</t>
    <phoneticPr fontId="1" type="noConversion"/>
  </si>
  <si>
    <t>03月02日   星期二</t>
    <phoneticPr fontId="12" type="noConversion"/>
  </si>
  <si>
    <t>03月03日   星期三</t>
    <phoneticPr fontId="12" type="noConversion"/>
  </si>
  <si>
    <t>03月04日   星期四</t>
    <phoneticPr fontId="12" type="noConversion"/>
  </si>
  <si>
    <t>03月05日   星期五</t>
    <phoneticPr fontId="12" type="noConversion"/>
  </si>
  <si>
    <r>
      <t xml:space="preserve"> 屏東縣餉潭國民小學110年03月第一週學生午餐食譜(自設廚房)                          </t>
    </r>
    <r>
      <rPr>
        <sz val="8"/>
        <rFont val="標楷體"/>
        <family val="4"/>
        <charset val="136"/>
      </rPr>
      <t>本府102年4月19日屏府教體字第10211638200號函</t>
    </r>
    <phoneticPr fontId="12" type="noConversion"/>
  </si>
  <si>
    <t>泰式酸甜雞球</t>
    <phoneticPr fontId="4" type="noConversion"/>
  </si>
  <si>
    <t>蒜</t>
    <phoneticPr fontId="12" type="noConversion"/>
  </si>
  <si>
    <t>洋蔥</t>
    <phoneticPr fontId="12" type="noConversion"/>
  </si>
  <si>
    <t>雞粉</t>
    <phoneticPr fontId="12" type="noConversion"/>
  </si>
  <si>
    <t>泰式甜辣醬</t>
    <phoneticPr fontId="12" type="noConversion"/>
  </si>
  <si>
    <t>小黃瓜炒蛋</t>
    <phoneticPr fontId="4" type="noConversion"/>
  </si>
  <si>
    <t>小黃瓜</t>
  </si>
  <si>
    <t>仙草茶</t>
    <phoneticPr fontId="12" type="noConversion"/>
  </si>
  <si>
    <t>仙草</t>
    <phoneticPr fontId="12" type="noConversion"/>
  </si>
  <si>
    <t>義大利麵</t>
    <phoneticPr fontId="4" type="noConversion"/>
  </si>
  <si>
    <t>義大利麵</t>
    <phoneticPr fontId="12" type="noConversion"/>
  </si>
  <si>
    <t>絞肉</t>
    <phoneticPr fontId="12" type="noConversion"/>
  </si>
  <si>
    <t>番茄醬</t>
    <phoneticPr fontId="12" type="noConversion"/>
  </si>
  <si>
    <t>番茄</t>
    <phoneticPr fontId="12" type="noConversion"/>
  </si>
  <si>
    <t>玉米濃湯</t>
  </si>
  <si>
    <t>濃湯粉</t>
  </si>
  <si>
    <t>奶油餐包</t>
  </si>
  <si>
    <t>奶油餐包</t>
    <phoneticPr fontId="12" type="noConversion"/>
  </si>
  <si>
    <t>1個</t>
    <phoneticPr fontId="12" type="noConversion"/>
  </si>
  <si>
    <t>110個</t>
    <phoneticPr fontId="4" type="noConversion"/>
  </si>
  <si>
    <r>
      <t xml:space="preserve"> 屏東縣餉潭國民小學110年03月第二週學生午餐食譜(自設廚房)                          </t>
    </r>
    <r>
      <rPr>
        <sz val="8"/>
        <rFont val="標楷體"/>
        <family val="4"/>
        <charset val="136"/>
      </rPr>
      <t>本府102年4月19日屏府教體字第10211638200號函</t>
    </r>
    <phoneticPr fontId="12" type="noConversion"/>
  </si>
  <si>
    <t>03月8日   星期一</t>
    <phoneticPr fontId="1" type="noConversion"/>
  </si>
  <si>
    <t>03月9日   星期二</t>
    <phoneticPr fontId="1" type="noConversion"/>
  </si>
  <si>
    <t>03月10日   星期三</t>
    <phoneticPr fontId="1" type="noConversion"/>
  </si>
  <si>
    <t>03月11日   星期四</t>
    <phoneticPr fontId="1" type="noConversion"/>
  </si>
  <si>
    <t>03月12日   星期五</t>
    <phoneticPr fontId="1" type="noConversion"/>
  </si>
  <si>
    <t>豆腐</t>
  </si>
  <si>
    <t>豆腐</t>
    <phoneticPr fontId="1" type="noConversion"/>
  </si>
  <si>
    <t>蔥燒豆腐</t>
    <phoneticPr fontId="4" type="noConversion"/>
  </si>
  <si>
    <t>蔥</t>
  </si>
  <si>
    <t>馬鈴薯燉肉</t>
    <phoneticPr fontId="4" type="noConversion"/>
  </si>
  <si>
    <t>03月15日   星期一</t>
    <phoneticPr fontId="4" type="noConversion"/>
  </si>
  <si>
    <t>03月16日   星期二</t>
    <phoneticPr fontId="12" type="noConversion"/>
  </si>
  <si>
    <t>03月17日   星期三</t>
    <phoneticPr fontId="12" type="noConversion"/>
  </si>
  <si>
    <t>03月18日   星期四</t>
    <phoneticPr fontId="12" type="noConversion"/>
  </si>
  <si>
    <t>03月19日   星期五</t>
    <phoneticPr fontId="12" type="noConversion"/>
  </si>
  <si>
    <t>味噌豆腐湯</t>
    <phoneticPr fontId="1" type="noConversion"/>
  </si>
  <si>
    <t>山粉圓湯</t>
    <phoneticPr fontId="1" type="noConversion"/>
  </si>
  <si>
    <t>山粉圓</t>
    <phoneticPr fontId="1" type="noConversion"/>
  </si>
  <si>
    <t>南瓜濃湯</t>
    <phoneticPr fontId="4" type="noConversion"/>
  </si>
  <si>
    <t>海鮮飯湯</t>
    <phoneticPr fontId="12" type="noConversion"/>
  </si>
  <si>
    <t xml:space="preserve"> </t>
    <phoneticPr fontId="12" type="noConversion"/>
  </si>
  <si>
    <t>旗魚</t>
    <phoneticPr fontId="12" type="noConversion"/>
  </si>
  <si>
    <t>滷蛋</t>
    <phoneticPr fontId="12" type="noConversion"/>
  </si>
  <si>
    <t>110顆</t>
    <phoneticPr fontId="12" type="noConversion"/>
  </si>
  <si>
    <t>豆腐滑蛋</t>
    <phoneticPr fontId="1" type="noConversion"/>
  </si>
  <si>
    <t>炒絲瓜</t>
    <phoneticPr fontId="4" type="noConversion"/>
  </si>
  <si>
    <t>絲瓜</t>
  </si>
  <si>
    <r>
      <t xml:space="preserve"> 屏東縣餉潭國民小學110年03月第四週學生午餐食譜(自設廚房)                          </t>
    </r>
    <r>
      <rPr>
        <sz val="8"/>
        <rFont val="標楷體"/>
        <family val="4"/>
        <charset val="136"/>
      </rPr>
      <t>本府102年4月19日屏府教體字第10211638200號函</t>
    </r>
    <phoneticPr fontId="12" type="noConversion"/>
  </si>
  <si>
    <t>03月22日   星期一</t>
    <phoneticPr fontId="1" type="noConversion"/>
  </si>
  <si>
    <t>03月23日   星期二</t>
    <phoneticPr fontId="4" type="noConversion"/>
  </si>
  <si>
    <t>03月24日   星期三</t>
    <phoneticPr fontId="4" type="noConversion"/>
  </si>
  <si>
    <t>03月25日   星期四</t>
    <phoneticPr fontId="4" type="noConversion"/>
  </si>
  <si>
    <t>03月26日   星期五</t>
    <phoneticPr fontId="4" type="noConversion"/>
  </si>
  <si>
    <t>紅燒豬肉湯麵</t>
    <phoneticPr fontId="4" type="noConversion"/>
  </si>
  <si>
    <t>洋芋</t>
    <phoneticPr fontId="4" type="noConversion"/>
  </si>
  <si>
    <t>三杯海龍</t>
    <phoneticPr fontId="4" type="noConversion"/>
  </si>
  <si>
    <t>110顆</t>
    <phoneticPr fontId="4" type="noConversion"/>
  </si>
  <si>
    <t>炒菠菜</t>
    <phoneticPr fontId="4" type="noConversion"/>
  </si>
  <si>
    <t>菠菜</t>
    <phoneticPr fontId="4" type="noConversion"/>
  </si>
  <si>
    <t>紫菜蛋花湯</t>
    <phoneticPr fontId="4" type="noConversion"/>
  </si>
  <si>
    <t>紫菜</t>
    <phoneticPr fontId="4" type="noConversion"/>
  </si>
  <si>
    <t>筍片排骨湯</t>
    <phoneticPr fontId="4" type="noConversion"/>
  </si>
  <si>
    <t>桶筍片</t>
    <phoneticPr fontId="1" type="noConversion"/>
  </si>
  <si>
    <t>青蔥珠</t>
    <phoneticPr fontId="4" type="noConversion"/>
  </si>
  <si>
    <r>
      <t xml:space="preserve"> 屏東縣餉潭國民小學110年03月第五週學生午餐食譜(自設廚房)                          </t>
    </r>
    <r>
      <rPr>
        <sz val="8"/>
        <rFont val="標楷體"/>
        <family val="4"/>
        <charset val="136"/>
      </rPr>
      <t>本府102年4月19日屏府教體字第10211638200號函</t>
    </r>
    <phoneticPr fontId="12" type="noConversion"/>
  </si>
  <si>
    <t>03月29日   星期一</t>
    <phoneticPr fontId="1" type="noConversion"/>
  </si>
  <si>
    <t>03月30日   星期二</t>
    <phoneticPr fontId="4" type="noConversion"/>
  </si>
  <si>
    <t>03月31日   星期三</t>
    <phoneticPr fontId="4" type="noConversion"/>
  </si>
  <si>
    <t>炸柳葉魚</t>
    <phoneticPr fontId="4" type="noConversion"/>
  </si>
  <si>
    <t>柳葉魚</t>
  </si>
  <si>
    <t>2條</t>
    <phoneticPr fontId="4" type="noConversion"/>
  </si>
  <si>
    <t>220條</t>
    <phoneticPr fontId="4" type="noConversion"/>
  </si>
  <si>
    <t>芋頭</t>
  </si>
  <si>
    <t>芋頭西米露</t>
    <phoneticPr fontId="4" type="noConversion"/>
  </si>
  <si>
    <t>西米露</t>
  </si>
  <si>
    <t>2瓶</t>
    <phoneticPr fontId="4" type="noConversion"/>
  </si>
  <si>
    <t>照燒豆腐</t>
    <phoneticPr fontId="4" type="noConversion"/>
  </si>
  <si>
    <t>排骨</t>
    <phoneticPr fontId="4" type="noConversion"/>
  </si>
  <si>
    <t>魚丸湯</t>
  </si>
  <si>
    <t>魚丸</t>
  </si>
  <si>
    <t>糖醋雞肉</t>
  </si>
  <si>
    <t>甜椒</t>
  </si>
  <si>
    <t>三杯杏鮑菇</t>
  </si>
  <si>
    <t>豆干</t>
  </si>
  <si>
    <t>炒高麗菜</t>
  </si>
  <si>
    <t>豆皮</t>
    <phoneticPr fontId="4" type="noConversion"/>
  </si>
  <si>
    <t>炒花椰菜</t>
    <phoneticPr fontId="12" type="noConversion"/>
  </si>
  <si>
    <t>花椰菜</t>
  </si>
  <si>
    <t>綠豆</t>
    <phoneticPr fontId="12" type="noConversion"/>
  </si>
  <si>
    <t>供應人數：106人</t>
    <phoneticPr fontId="4" type="noConversion"/>
  </si>
  <si>
    <t>供應人數：106人</t>
    <phoneticPr fontId="4" type="noConversion"/>
  </si>
  <si>
    <t>豬肉丁(臺灣)</t>
    <phoneticPr fontId="1" type="noConversion"/>
  </si>
  <si>
    <t>豬肉(臺灣)</t>
    <phoneticPr fontId="1" type="noConversion"/>
  </si>
  <si>
    <t>肉絲(臺灣)</t>
    <phoneticPr fontId="1" type="noConversion"/>
  </si>
  <si>
    <t>豬肉絲(臺灣)</t>
    <phoneticPr fontId="1" type="noConversion"/>
  </si>
  <si>
    <t>豬肉角(臺灣)</t>
    <phoneticPr fontId="12" type="noConversion"/>
  </si>
  <si>
    <t>不帶骨排骨(臺灣)</t>
    <phoneticPr fontId="12" type="noConversion"/>
  </si>
  <si>
    <t>豬肉絲(臺灣)</t>
    <phoneticPr fontId="12" type="noConversion"/>
  </si>
  <si>
    <t>豬肉片(臺灣)</t>
    <phoneticPr fontId="4" type="noConversion"/>
  </si>
  <si>
    <t>豬肉丁(臺灣)</t>
    <phoneticPr fontId="4" type="noConversion"/>
  </si>
  <si>
    <r>
      <t xml:space="preserve"> 屏東縣餉潭國民小學110年03月第三週學生午餐食譜(自設廚房)                          </t>
    </r>
    <r>
      <rPr>
        <sz val="8"/>
        <rFont val="標楷體"/>
        <family val="4"/>
        <charset val="136"/>
      </rPr>
      <t>本府102年4月19日屏府教體字第10211638200號函</t>
    </r>
    <phoneticPr fontId="12" type="noConversion"/>
  </si>
  <si>
    <t>碗豆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</si>
</sst>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_);[Red]\(0\)"/>
  </numFmts>
  <fonts count="21" x14ac:knownFonts="1">
    <font>
      <sz val="11"/>
      <color rgb="FF000000"/>
      <name val="Arial"/>
    </font>
    <font>
      <b/>
      <sz val="11"/>
      <color rgb="FF000000"/>
      <name val="Arial"/>
      <family val="2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細明體"/>
      <family val="3"/>
      <charset val="136"/>
    </font>
    <font>
      <sz val="11"/>
      <color rgb="FF000000"/>
      <name val="Arial"/>
      <family val="2"/>
    </font>
    <font>
      <sz val="9"/>
      <name val="新細明體"/>
      <family val="2"/>
      <charset val="136"/>
      <scheme val="minor"/>
    </font>
    <font>
      <sz val="14"/>
      <name val="標楷體"/>
      <family val="4"/>
      <charset val="136"/>
    </font>
    <font>
      <sz val="16"/>
      <name val="標楷體"/>
      <family val="4"/>
      <charset val="136"/>
    </font>
    <font>
      <sz val="11"/>
      <name val="Arial"/>
      <family val="2"/>
    </font>
    <font>
      <sz val="10"/>
      <name val="標楷體"/>
      <family val="4"/>
      <charset val="136"/>
    </font>
    <font>
      <b/>
      <sz val="10"/>
      <name val="標楷體"/>
      <family val="4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8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新細明體"/>
      <family val="1"/>
      <charset val="136"/>
    </font>
    <font>
      <sz val="13"/>
      <name val="標楷體"/>
      <family val="4"/>
      <charset val="136"/>
    </font>
    <font>
      <sz val="11"/>
      <name val="細明體"/>
      <family val="3"/>
      <charset val="136"/>
    </font>
    <font>
      <sz val="10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1"/>
    <xf numFmtId="0" fontId="2" fillId="0" borderId="1"/>
    <xf numFmtId="0" fontId="2" fillId="0" borderId="1"/>
    <xf numFmtId="0" fontId="2" fillId="0" borderId="1"/>
    <xf numFmtId="0" fontId="5" fillId="0" borderId="1">
      <alignment vertical="center"/>
    </xf>
    <xf numFmtId="0" fontId="5" fillId="0" borderId="1">
      <alignment vertical="center"/>
    </xf>
  </cellStyleXfs>
  <cellXfs count="187">
    <xf numFmtId="0" fontId="0" fillId="0" borderId="0" xfId="0">
      <alignment vertical="center"/>
    </xf>
    <xf numFmtId="0" fontId="3" fillId="0" borderId="2" xfId="2" applyFont="1" applyFill="1" applyBorder="1" applyAlignment="1">
      <alignment horizontal="center" vertical="center" shrinkToFit="1"/>
    </xf>
    <xf numFmtId="0" fontId="3" fillId="0" borderId="2" xfId="3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2" xfId="5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 shrinkToFit="1"/>
    </xf>
    <xf numFmtId="177" fontId="3" fillId="0" borderId="2" xfId="0" applyNumberFormat="1" applyFont="1" applyFill="1" applyBorder="1" applyAlignment="1">
      <alignment vertical="center" shrinkToFit="1"/>
    </xf>
    <xf numFmtId="177" fontId="3" fillId="0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3" fillId="0" borderId="2" xfId="2" applyFont="1" applyFill="1" applyBorder="1" applyAlignment="1">
      <alignment horizontal="center" vertical="center"/>
    </xf>
    <xf numFmtId="0" fontId="9" fillId="0" borderId="2" xfId="0" applyFont="1" applyFill="1" applyBorder="1">
      <alignment vertical="center"/>
    </xf>
    <xf numFmtId="0" fontId="3" fillId="0" borderId="2" xfId="5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13" fillId="0" borderId="0" xfId="0" applyFont="1" applyFill="1">
      <alignment vertical="center"/>
    </xf>
    <xf numFmtId="177" fontId="3" fillId="0" borderId="3" xfId="0" applyNumberFormat="1" applyFont="1" applyFill="1" applyBorder="1" applyAlignment="1">
      <alignment vertical="center" shrinkToFit="1"/>
    </xf>
    <xf numFmtId="49" fontId="3" fillId="0" borderId="8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/>
    <xf numFmtId="0" fontId="10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/>
    <xf numFmtId="0" fontId="3" fillId="0" borderId="2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/>
    </xf>
    <xf numFmtId="0" fontId="3" fillId="0" borderId="2" xfId="3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9" fillId="0" borderId="2" xfId="0" applyFont="1" applyBorder="1">
      <alignment vertical="center"/>
    </xf>
    <xf numFmtId="177" fontId="3" fillId="0" borderId="2" xfId="0" applyNumberFormat="1" applyFont="1" applyBorder="1" applyAlignment="1">
      <alignment vertical="center" shrinkToFit="1"/>
    </xf>
    <xf numFmtId="177" fontId="3" fillId="0" borderId="2" xfId="0" applyNumberFormat="1" applyFont="1" applyBorder="1">
      <alignment vertical="center"/>
    </xf>
    <xf numFmtId="0" fontId="11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5" fillId="0" borderId="2" xfId="4" applyFont="1" applyBorder="1" applyAlignment="1"/>
    <xf numFmtId="0" fontId="3" fillId="0" borderId="2" xfId="4" applyFont="1" applyFill="1" applyBorder="1" applyAlignment="1">
      <alignment horizontal="center" vertical="center" shrinkToFit="1"/>
    </xf>
    <xf numFmtId="0" fontId="3" fillId="0" borderId="2" xfId="4" applyFont="1" applyFill="1" applyBorder="1" applyAlignment="1">
      <alignment horizontal="center" vertical="center"/>
    </xf>
    <xf numFmtId="0" fontId="3" fillId="0" borderId="2" xfId="3" applyFont="1" applyFill="1" applyBorder="1" applyAlignment="1">
      <alignment horizontal="center" vertical="center" shrinkToFit="1"/>
    </xf>
    <xf numFmtId="0" fontId="3" fillId="0" borderId="2" xfId="5" applyFont="1" applyFill="1" applyBorder="1" applyAlignment="1">
      <alignment horizontal="center" vertical="center" shrinkToFit="1"/>
    </xf>
    <xf numFmtId="0" fontId="3" fillId="0" borderId="2" xfId="5" applyFont="1" applyFill="1" applyBorder="1" applyAlignment="1">
      <alignment horizontal="center" vertical="center"/>
    </xf>
    <xf numFmtId="0" fontId="3" fillId="0" borderId="2" xfId="4" applyFont="1" applyBorder="1" applyAlignment="1">
      <alignment horizontal="center" vertical="center" shrinkToFit="1"/>
    </xf>
    <xf numFmtId="0" fontId="3" fillId="0" borderId="2" xfId="4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2" xfId="5" applyFont="1" applyBorder="1" applyAlignment="1">
      <alignment horizontal="center" vertical="center"/>
    </xf>
    <xf numFmtId="0" fontId="3" fillId="0" borderId="2" xfId="5" applyFont="1" applyBorder="1" applyAlignment="1">
      <alignment horizontal="center" vertical="center" shrinkToFit="1"/>
    </xf>
    <xf numFmtId="0" fontId="15" fillId="0" borderId="12" xfId="0" applyFont="1" applyBorder="1" applyAlignment="1">
      <alignment horizontal="center" vertical="center"/>
    </xf>
    <xf numFmtId="0" fontId="15" fillId="0" borderId="2" xfId="0" applyFont="1" applyBorder="1" applyAlignment="1">
      <alignment shrinkToFit="1"/>
    </xf>
    <xf numFmtId="0" fontId="17" fillId="0" borderId="2" xfId="0" applyFont="1" applyBorder="1" applyAlignment="1">
      <alignment horizontal="left"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6" applyFont="1" applyFill="1" applyBorder="1" applyAlignment="1">
      <alignment horizontal="center" vertical="center"/>
    </xf>
    <xf numFmtId="0" fontId="15" fillId="0" borderId="12" xfId="4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0" fontId="3" fillId="0" borderId="2" xfId="6" applyFont="1" applyBorder="1" applyAlignment="1">
      <alignment horizontal="center" vertical="center"/>
    </xf>
    <xf numFmtId="0" fontId="10" fillId="0" borderId="2" xfId="5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6" applyFont="1" applyBorder="1" applyAlignment="1">
      <alignment horizontal="center" vertical="center"/>
    </xf>
    <xf numFmtId="0" fontId="3" fillId="0" borderId="2" xfId="6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/>
    <xf numFmtId="0" fontId="18" fillId="0" borderId="0" xfId="0" applyFont="1" applyFill="1">
      <alignment vertical="center"/>
    </xf>
    <xf numFmtId="0" fontId="14" fillId="0" borderId="2" xfId="6" applyFont="1" applyBorder="1" applyAlignment="1">
      <alignment horizontal="center" vertical="center"/>
    </xf>
    <xf numFmtId="0" fontId="15" fillId="0" borderId="2" xfId="0" applyFont="1" applyBorder="1" applyAlignment="1">
      <alignment horizontal="center" shrinkToFit="1"/>
    </xf>
    <xf numFmtId="2" fontId="15" fillId="0" borderId="2" xfId="0" applyNumberFormat="1" applyFont="1" applyBorder="1" applyAlignment="1">
      <alignment horizontal="right" shrinkToFi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6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0" fontId="3" fillId="0" borderId="2" xfId="6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shrinkToFit="1"/>
    </xf>
    <xf numFmtId="0" fontId="3" fillId="0" borderId="2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textRotation="255" shrinkToFit="1"/>
    </xf>
    <xf numFmtId="0" fontId="7" fillId="0" borderId="3" xfId="0" applyFont="1" applyBorder="1" applyAlignment="1">
      <alignment horizontal="center" vertical="center" textRotation="255" shrinkToFit="1"/>
    </xf>
    <xf numFmtId="0" fontId="7" fillId="0" borderId="4" xfId="0" applyFont="1" applyBorder="1" applyAlignment="1">
      <alignment horizontal="center" vertical="center" textRotation="255" shrinkToFit="1"/>
    </xf>
    <xf numFmtId="0" fontId="7" fillId="0" borderId="5" xfId="0" applyFont="1" applyBorder="1" applyAlignment="1">
      <alignment horizontal="center" vertical="center" textRotation="255" shrinkToFit="1"/>
    </xf>
    <xf numFmtId="0" fontId="3" fillId="0" borderId="2" xfId="0" applyFont="1" applyBorder="1" applyAlignment="1"/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textRotation="255"/>
    </xf>
    <xf numFmtId="0" fontId="7" fillId="0" borderId="2" xfId="0" applyFont="1" applyFill="1" applyBorder="1" applyAlignment="1">
      <alignment horizontal="center" vertical="center" textRotation="255" shrinkToFit="1"/>
    </xf>
    <xf numFmtId="0" fontId="3" fillId="0" borderId="2" xfId="6" applyFont="1" applyBorder="1" applyAlignment="1">
      <alignment horizontal="center" vertical="center"/>
    </xf>
    <xf numFmtId="0" fontId="3" fillId="0" borderId="2" xfId="6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textRotation="255" shrinkToFit="1"/>
    </xf>
    <xf numFmtId="0" fontId="7" fillId="0" borderId="4" xfId="0" applyFont="1" applyFill="1" applyBorder="1" applyAlignment="1">
      <alignment horizontal="center" vertical="center" textRotation="255" shrinkToFit="1"/>
    </xf>
    <xf numFmtId="0" fontId="7" fillId="0" borderId="5" xfId="0" applyFont="1" applyFill="1" applyBorder="1" applyAlignment="1">
      <alignment horizontal="center" vertical="center" textRotation="255" shrinkToFit="1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/>
    <xf numFmtId="0" fontId="8" fillId="0" borderId="9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vertical="center"/>
    </xf>
    <xf numFmtId="0" fontId="2" fillId="0" borderId="2" xfId="0" applyFont="1" applyBorder="1" applyAlignment="1"/>
    <xf numFmtId="0" fontId="3" fillId="0" borderId="2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/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textRotation="255" shrinkToFit="1"/>
    </xf>
    <xf numFmtId="0" fontId="7" fillId="0" borderId="1" xfId="0" applyFont="1" applyBorder="1" applyAlignment="1">
      <alignment horizontal="center" vertical="center" textRotation="255" shrinkToFit="1"/>
    </xf>
    <xf numFmtId="0" fontId="7" fillId="0" borderId="9" xfId="0" applyFont="1" applyBorder="1" applyAlignment="1">
      <alignment horizontal="center" vertical="center" textRotation="255" shrinkToFit="1"/>
    </xf>
    <xf numFmtId="0" fontId="3" fillId="0" borderId="2" xfId="0" applyFont="1" applyFill="1" applyBorder="1" applyAlignment="1">
      <alignment horizontal="center" vertical="center" textRotation="255"/>
    </xf>
    <xf numFmtId="0" fontId="3" fillId="0" borderId="2" xfId="4" applyFont="1" applyBorder="1" applyAlignment="1">
      <alignment vertical="top" textRotation="255" shrinkToFit="1"/>
    </xf>
    <xf numFmtId="11" fontId="7" fillId="0" borderId="2" xfId="0" applyNumberFormat="1" applyFont="1" applyFill="1" applyBorder="1" applyAlignment="1">
      <alignment horizontal="center" vertical="center" textRotation="255" shrinkToFit="1"/>
    </xf>
    <xf numFmtId="0" fontId="7" fillId="0" borderId="2" xfId="5" applyFont="1" applyBorder="1" applyAlignment="1">
      <alignment horizontal="center" vertical="center" textRotation="255" shrinkToFit="1"/>
    </xf>
    <xf numFmtId="11" fontId="7" fillId="0" borderId="2" xfId="0" applyNumberFormat="1" applyFont="1" applyBorder="1" applyAlignment="1">
      <alignment horizontal="center" vertical="center" textRotation="255" shrinkToFit="1"/>
    </xf>
    <xf numFmtId="0" fontId="2" fillId="0" borderId="2" xfId="0" applyFont="1" applyFill="1" applyBorder="1" applyAlignment="1"/>
    <xf numFmtId="0" fontId="7" fillId="0" borderId="2" xfId="3" applyFont="1" applyFill="1" applyBorder="1" applyAlignment="1">
      <alignment horizontal="center" vertical="center" textRotation="255" shrinkToFit="1"/>
    </xf>
    <xf numFmtId="0" fontId="3" fillId="0" borderId="8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0" borderId="5" xfId="0" applyFont="1" applyBorder="1" applyAlignment="1">
      <alignment horizontal="center" vertical="center" textRotation="255"/>
    </xf>
    <xf numFmtId="0" fontId="15" fillId="0" borderId="3" xfId="0" applyFont="1" applyBorder="1" applyAlignment="1">
      <alignment vertical="top" textRotation="255" shrinkToFit="1"/>
    </xf>
    <xf numFmtId="0" fontId="15" fillId="0" borderId="4" xfId="0" applyFont="1" applyBorder="1" applyAlignment="1">
      <alignment vertical="top" textRotation="255" shrinkToFit="1"/>
    </xf>
    <xf numFmtId="0" fontId="15" fillId="0" borderId="5" xfId="0" applyFont="1" applyBorder="1" applyAlignment="1">
      <alignment vertical="top" textRotation="255" shrinkToFi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 textRotation="255" shrinkToFit="1"/>
    </xf>
    <xf numFmtId="0" fontId="7" fillId="0" borderId="14" xfId="0" applyFont="1" applyFill="1" applyBorder="1" applyAlignment="1">
      <alignment horizontal="center" vertical="center" textRotation="255" shrinkToFit="1"/>
    </xf>
    <xf numFmtId="0" fontId="7" fillId="0" borderId="15" xfId="0" applyFont="1" applyFill="1" applyBorder="1" applyAlignment="1">
      <alignment horizontal="center" vertical="center" textRotation="255" shrinkToFit="1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textRotation="255"/>
    </xf>
    <xf numFmtId="0" fontId="3" fillId="0" borderId="4" xfId="0" applyFont="1" applyFill="1" applyBorder="1" applyAlignment="1">
      <alignment horizontal="center" vertical="center" textRotation="255"/>
    </xf>
    <xf numFmtId="0" fontId="3" fillId="0" borderId="5" xfId="0" applyFont="1" applyFill="1" applyBorder="1" applyAlignment="1">
      <alignment horizontal="center" vertical="center" textRotation="255"/>
    </xf>
    <xf numFmtId="0" fontId="3" fillId="0" borderId="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textRotation="255" shrinkToFit="1"/>
    </xf>
    <xf numFmtId="0" fontId="7" fillId="0" borderId="1" xfId="0" applyFont="1" applyFill="1" applyBorder="1" applyAlignment="1">
      <alignment horizontal="center" vertical="center" textRotation="255" shrinkToFit="1"/>
    </xf>
    <xf numFmtId="0" fontId="7" fillId="0" borderId="9" xfId="0" applyFont="1" applyFill="1" applyBorder="1" applyAlignment="1">
      <alignment horizontal="center" vertical="center" textRotation="255" shrinkToFit="1"/>
    </xf>
    <xf numFmtId="0" fontId="7" fillId="0" borderId="3" xfId="4" applyFont="1" applyFill="1" applyBorder="1" applyAlignment="1">
      <alignment horizontal="center" vertical="center" textRotation="255" shrinkToFit="1"/>
    </xf>
    <xf numFmtId="0" fontId="7" fillId="0" borderId="4" xfId="4" applyFont="1" applyFill="1" applyBorder="1" applyAlignment="1">
      <alignment horizontal="center" vertical="center" textRotation="255" shrinkToFit="1"/>
    </xf>
    <xf numFmtId="0" fontId="7" fillId="0" borderId="5" xfId="4" applyFont="1" applyFill="1" applyBorder="1" applyAlignment="1">
      <alignment horizontal="center" vertical="center" textRotation="255" shrinkToFit="1"/>
    </xf>
    <xf numFmtId="0" fontId="7" fillId="0" borderId="3" xfId="5" applyFont="1" applyFill="1" applyBorder="1" applyAlignment="1">
      <alignment horizontal="center" vertical="center" textRotation="255" shrinkToFit="1"/>
    </xf>
    <xf numFmtId="0" fontId="7" fillId="0" borderId="4" xfId="5" applyFont="1" applyFill="1" applyBorder="1" applyAlignment="1">
      <alignment horizontal="center" vertical="center" textRotation="255" shrinkToFit="1"/>
    </xf>
    <xf numFmtId="0" fontId="7" fillId="0" borderId="5" xfId="5" applyFont="1" applyFill="1" applyBorder="1" applyAlignment="1">
      <alignment horizontal="center" vertical="center" textRotation="255" shrinkToFit="1"/>
    </xf>
    <xf numFmtId="0" fontId="3" fillId="0" borderId="3" xfId="6" applyFont="1" applyFill="1" applyBorder="1" applyAlignment="1">
      <alignment horizontal="center" vertical="center"/>
    </xf>
    <xf numFmtId="0" fontId="3" fillId="0" borderId="5" xfId="6" applyFont="1" applyFill="1" applyBorder="1" applyAlignment="1">
      <alignment horizontal="center" vertical="center"/>
    </xf>
    <xf numFmtId="0" fontId="3" fillId="0" borderId="8" xfId="5" applyFont="1" applyFill="1" applyBorder="1" applyAlignment="1">
      <alignment horizontal="center" vertical="center"/>
    </xf>
    <xf numFmtId="0" fontId="3" fillId="0" borderId="11" xfId="5" applyFont="1" applyFill="1" applyBorder="1" applyAlignment="1">
      <alignment horizontal="center" vertical="center"/>
    </xf>
    <xf numFmtId="0" fontId="3" fillId="0" borderId="6" xfId="5" applyFont="1" applyFill="1" applyBorder="1" applyAlignment="1">
      <alignment horizontal="center" vertical="center"/>
    </xf>
    <xf numFmtId="0" fontId="7" fillId="0" borderId="3" xfId="3" applyFont="1" applyFill="1" applyBorder="1" applyAlignment="1">
      <alignment horizontal="center" vertical="center" textRotation="255" shrinkToFit="1"/>
    </xf>
    <xf numFmtId="0" fontId="7" fillId="0" borderId="4" xfId="3" applyFont="1" applyFill="1" applyBorder="1" applyAlignment="1">
      <alignment horizontal="center" vertical="center" textRotation="255" shrinkToFit="1"/>
    </xf>
    <xf numFmtId="0" fontId="7" fillId="0" borderId="5" xfId="3" applyFont="1" applyFill="1" applyBorder="1" applyAlignment="1">
      <alignment horizontal="center" vertical="center" textRotation="255" shrinkToFit="1"/>
    </xf>
    <xf numFmtId="0" fontId="7" fillId="0" borderId="2" xfId="5" applyFont="1" applyFill="1" applyBorder="1" applyAlignment="1">
      <alignment horizontal="center" vertical="center" textRotation="255" shrinkToFit="1"/>
    </xf>
    <xf numFmtId="0" fontId="20" fillId="0" borderId="7" xfId="4" applyFont="1" applyFill="1" applyBorder="1" applyAlignment="1" applyProtection="1">
      <alignment horizontal="center" vertical="center"/>
    </xf>
  </cellXfs>
  <cellStyles count="7">
    <cellStyle name="一般" xfId="0" builtinId="0"/>
    <cellStyle name="一般 2" xfId="4"/>
    <cellStyle name="一般 3" xfId="1"/>
    <cellStyle name="一般 4" xfId="3"/>
    <cellStyle name="一般 5" xfId="2"/>
    <cellStyle name="一般 6" xfId="5"/>
    <cellStyle name="一般 7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2"/>
  <sheetViews>
    <sheetView topLeftCell="A19" workbookViewId="0">
      <selection activeCell="M5" sqref="M5"/>
    </sheetView>
  </sheetViews>
  <sheetFormatPr defaultRowHeight="14.25" x14ac:dyDescent="0.2"/>
  <sheetData>
    <row r="1" spans="1:21" ht="21" x14ac:dyDescent="0.3">
      <c r="A1" s="119" t="s">
        <v>219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20"/>
    </row>
    <row r="2" spans="1:21" ht="21" x14ac:dyDescent="0.2">
      <c r="A2" s="121" t="s">
        <v>310</v>
      </c>
      <c r="B2" s="121"/>
      <c r="C2" s="121"/>
      <c r="D2" s="121"/>
      <c r="E2" s="121"/>
      <c r="F2" s="121"/>
      <c r="G2" s="122"/>
      <c r="H2" s="122"/>
      <c r="I2" s="122"/>
      <c r="J2" s="122"/>
      <c r="K2" s="122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16.5" x14ac:dyDescent="0.25">
      <c r="A3" s="66" t="s">
        <v>0</v>
      </c>
      <c r="B3" s="103" t="s">
        <v>214</v>
      </c>
      <c r="C3" s="123"/>
      <c r="D3" s="123"/>
      <c r="E3" s="123"/>
      <c r="F3" s="103" t="s">
        <v>215</v>
      </c>
      <c r="G3" s="123"/>
      <c r="H3" s="123"/>
      <c r="I3" s="123"/>
      <c r="J3" s="103" t="s">
        <v>216</v>
      </c>
      <c r="K3" s="123"/>
      <c r="L3" s="123"/>
      <c r="M3" s="123"/>
      <c r="N3" s="103" t="s">
        <v>217</v>
      </c>
      <c r="O3" s="123"/>
      <c r="P3" s="123"/>
      <c r="Q3" s="123"/>
      <c r="R3" s="103" t="s">
        <v>218</v>
      </c>
      <c r="S3" s="123"/>
      <c r="T3" s="123"/>
      <c r="U3" s="123"/>
    </row>
    <row r="4" spans="1:21" ht="16.5" x14ac:dyDescent="0.2">
      <c r="A4" s="66" t="s">
        <v>4</v>
      </c>
      <c r="B4" s="31" t="s">
        <v>5</v>
      </c>
      <c r="C4" s="66" t="s">
        <v>6</v>
      </c>
      <c r="D4" s="32" t="s">
        <v>7</v>
      </c>
      <c r="E4" s="31" t="s">
        <v>8</v>
      </c>
      <c r="F4" s="31" t="s">
        <v>5</v>
      </c>
      <c r="G4" s="66" t="s">
        <v>6</v>
      </c>
      <c r="H4" s="32" t="s">
        <v>7</v>
      </c>
      <c r="I4" s="31" t="s">
        <v>8</v>
      </c>
      <c r="J4" s="31" t="s">
        <v>5</v>
      </c>
      <c r="K4" s="66" t="s">
        <v>6</v>
      </c>
      <c r="L4" s="32" t="s">
        <v>7</v>
      </c>
      <c r="M4" s="31" t="s">
        <v>8</v>
      </c>
      <c r="N4" s="31" t="s">
        <v>5</v>
      </c>
      <c r="O4" s="66" t="s">
        <v>6</v>
      </c>
      <c r="P4" s="32" t="s">
        <v>7</v>
      </c>
      <c r="Q4" s="31" t="s">
        <v>8</v>
      </c>
      <c r="R4" s="31" t="s">
        <v>5</v>
      </c>
      <c r="S4" s="66" t="s">
        <v>6</v>
      </c>
      <c r="T4" s="32" t="s">
        <v>7</v>
      </c>
      <c r="U4" s="31" t="s">
        <v>8</v>
      </c>
    </row>
    <row r="5" spans="1:21" ht="16.5" x14ac:dyDescent="0.2">
      <c r="A5" s="112" t="s">
        <v>1</v>
      </c>
      <c r="B5" s="114"/>
      <c r="C5" s="68"/>
      <c r="D5" s="68"/>
      <c r="E5" s="68"/>
      <c r="F5" s="103" t="s">
        <v>76</v>
      </c>
      <c r="G5" s="66" t="s">
        <v>9</v>
      </c>
      <c r="H5" s="66">
        <v>80</v>
      </c>
      <c r="I5" s="66">
        <v>9</v>
      </c>
      <c r="J5" s="103"/>
      <c r="K5" s="31" t="s">
        <v>230</v>
      </c>
      <c r="L5" s="31">
        <v>10</v>
      </c>
      <c r="M5" s="31">
        <v>10</v>
      </c>
      <c r="N5" s="114" t="s">
        <v>33</v>
      </c>
      <c r="O5" s="68" t="s">
        <v>9</v>
      </c>
      <c r="P5" s="68">
        <v>90</v>
      </c>
      <c r="Q5" s="68">
        <v>10</v>
      </c>
      <c r="R5" s="115" t="s">
        <v>108</v>
      </c>
      <c r="S5" s="68" t="s">
        <v>9</v>
      </c>
      <c r="T5" s="68">
        <v>90</v>
      </c>
      <c r="U5" s="68">
        <v>10</v>
      </c>
    </row>
    <row r="6" spans="1:21" ht="16.5" x14ac:dyDescent="0.2">
      <c r="A6" s="112"/>
      <c r="B6" s="114"/>
      <c r="C6" s="68"/>
      <c r="D6" s="68"/>
      <c r="E6" s="68"/>
      <c r="F6" s="103"/>
      <c r="G6" s="66" t="s">
        <v>58</v>
      </c>
      <c r="H6" s="66">
        <v>10</v>
      </c>
      <c r="I6" s="66">
        <v>1</v>
      </c>
      <c r="J6" s="103"/>
      <c r="K6" s="31"/>
      <c r="L6" s="31"/>
      <c r="M6" s="31"/>
      <c r="N6" s="114"/>
      <c r="O6" s="68"/>
      <c r="P6" s="68"/>
      <c r="Q6" s="68"/>
      <c r="R6" s="115"/>
      <c r="S6" s="68"/>
      <c r="T6" s="68"/>
      <c r="U6" s="68"/>
    </row>
    <row r="7" spans="1:21" ht="16.5" customHeight="1" x14ac:dyDescent="0.2">
      <c r="A7" s="112" t="s">
        <v>10</v>
      </c>
      <c r="B7" s="104"/>
      <c r="C7" s="31"/>
      <c r="D7" s="31"/>
      <c r="E7" s="66"/>
      <c r="F7" s="104" t="s">
        <v>220</v>
      </c>
      <c r="G7" s="31" t="s">
        <v>139</v>
      </c>
      <c r="H7" s="31">
        <v>70</v>
      </c>
      <c r="I7" s="66">
        <v>8</v>
      </c>
      <c r="J7" s="104" t="s">
        <v>229</v>
      </c>
      <c r="K7" s="31" t="s">
        <v>222</v>
      </c>
      <c r="L7" s="31">
        <v>20</v>
      </c>
      <c r="M7" s="31">
        <v>2</v>
      </c>
      <c r="N7" s="104" t="s">
        <v>77</v>
      </c>
      <c r="O7" s="31" t="s">
        <v>78</v>
      </c>
      <c r="P7" s="31">
        <v>20</v>
      </c>
      <c r="Q7" s="31">
        <v>2</v>
      </c>
      <c r="R7" s="116" t="s">
        <v>92</v>
      </c>
      <c r="S7" s="31" t="s">
        <v>114</v>
      </c>
      <c r="T7" s="5">
        <v>80</v>
      </c>
      <c r="U7" s="64">
        <v>8.6999999999999993</v>
      </c>
    </row>
    <row r="8" spans="1:21" ht="16.5" x14ac:dyDescent="0.2">
      <c r="A8" s="108"/>
      <c r="B8" s="104"/>
      <c r="C8" s="31"/>
      <c r="D8" s="52"/>
      <c r="E8" s="52"/>
      <c r="F8" s="104"/>
      <c r="G8" s="31" t="s">
        <v>222</v>
      </c>
      <c r="H8" s="66">
        <v>20</v>
      </c>
      <c r="I8" s="66">
        <v>2</v>
      </c>
      <c r="J8" s="104"/>
      <c r="K8" s="31" t="s">
        <v>231</v>
      </c>
      <c r="L8" s="31">
        <v>50</v>
      </c>
      <c r="M8" s="31">
        <v>8</v>
      </c>
      <c r="N8" s="104"/>
      <c r="O8" s="31" t="s">
        <v>59</v>
      </c>
      <c r="P8" s="31"/>
      <c r="Q8" s="31">
        <v>0.3</v>
      </c>
      <c r="R8" s="117"/>
      <c r="S8" s="31" t="s">
        <v>90</v>
      </c>
      <c r="T8" s="66">
        <v>21</v>
      </c>
      <c r="U8" s="5">
        <v>2.2999999999999998</v>
      </c>
    </row>
    <row r="9" spans="1:21" ht="16.5" x14ac:dyDescent="0.2">
      <c r="A9" s="108"/>
      <c r="B9" s="104"/>
      <c r="C9" s="31"/>
      <c r="D9" s="52"/>
      <c r="E9" s="52"/>
      <c r="F9" s="104"/>
      <c r="G9" s="31" t="s">
        <v>221</v>
      </c>
      <c r="H9" s="66"/>
      <c r="I9" s="66"/>
      <c r="J9" s="104"/>
      <c r="K9" s="31" t="s">
        <v>232</v>
      </c>
      <c r="L9" s="31"/>
      <c r="M9" s="31"/>
      <c r="N9" s="104"/>
      <c r="O9" s="31" t="s">
        <v>80</v>
      </c>
      <c r="P9" s="31"/>
      <c r="Q9" s="31">
        <v>0.3</v>
      </c>
      <c r="R9" s="117"/>
      <c r="S9" s="31" t="s">
        <v>91</v>
      </c>
      <c r="T9" s="64">
        <v>2</v>
      </c>
      <c r="U9" s="64">
        <v>0.2</v>
      </c>
    </row>
    <row r="10" spans="1:21" ht="16.5" x14ac:dyDescent="0.2">
      <c r="A10" s="108"/>
      <c r="B10" s="104"/>
      <c r="C10" s="31"/>
      <c r="D10" s="66"/>
      <c r="E10" s="66"/>
      <c r="F10" s="104"/>
      <c r="G10" s="31" t="s">
        <v>223</v>
      </c>
      <c r="H10" s="31"/>
      <c r="I10" s="66"/>
      <c r="J10" s="104"/>
      <c r="K10" s="31" t="s">
        <v>233</v>
      </c>
      <c r="L10" s="31"/>
      <c r="M10" s="31"/>
      <c r="N10" s="104"/>
      <c r="O10" s="31" t="s">
        <v>81</v>
      </c>
      <c r="P10" s="31">
        <v>3.75</v>
      </c>
      <c r="Q10" s="31">
        <v>0.4</v>
      </c>
      <c r="R10" s="117"/>
      <c r="S10" s="5"/>
      <c r="T10" s="5"/>
      <c r="U10" s="64"/>
    </row>
    <row r="11" spans="1:21" ht="16.5" x14ac:dyDescent="0.2">
      <c r="A11" s="108"/>
      <c r="B11" s="104"/>
      <c r="C11" s="31"/>
      <c r="D11" s="51"/>
      <c r="E11" s="52"/>
      <c r="F11" s="104"/>
      <c r="G11" s="31" t="s">
        <v>224</v>
      </c>
      <c r="H11" s="31"/>
      <c r="I11" s="66"/>
      <c r="J11" s="104"/>
      <c r="K11" s="31"/>
      <c r="L11" s="31"/>
      <c r="M11" s="31"/>
      <c r="N11" s="104"/>
      <c r="O11" s="31" t="s">
        <v>82</v>
      </c>
      <c r="P11" s="31">
        <v>50</v>
      </c>
      <c r="Q11" s="66">
        <f>P11*108/1000</f>
        <v>5.4</v>
      </c>
      <c r="R11" s="117"/>
      <c r="S11" s="5"/>
      <c r="T11" s="5"/>
      <c r="U11" s="64"/>
    </row>
    <row r="12" spans="1:21" ht="16.5" x14ac:dyDescent="0.2">
      <c r="A12" s="108"/>
      <c r="B12" s="104"/>
      <c r="C12" s="31"/>
      <c r="D12" s="31"/>
      <c r="E12" s="66"/>
      <c r="F12" s="104"/>
      <c r="G12" s="31"/>
      <c r="H12" s="31"/>
      <c r="I12" s="66"/>
      <c r="J12" s="104"/>
      <c r="K12" s="31"/>
      <c r="L12" s="66"/>
      <c r="M12" s="31"/>
      <c r="N12" s="104"/>
      <c r="O12" s="31"/>
      <c r="P12" s="31"/>
      <c r="Q12" s="66"/>
      <c r="R12" s="117"/>
      <c r="S12" s="64"/>
      <c r="T12" s="64"/>
      <c r="U12" s="5"/>
    </row>
    <row r="13" spans="1:21" ht="16.5" x14ac:dyDescent="0.2">
      <c r="A13" s="108"/>
      <c r="B13" s="104"/>
      <c r="C13" s="31"/>
      <c r="D13" s="31"/>
      <c r="E13" s="66"/>
      <c r="F13" s="104"/>
      <c r="G13" s="31"/>
      <c r="H13" s="31"/>
      <c r="I13" s="66"/>
      <c r="J13" s="104"/>
      <c r="K13" s="31"/>
      <c r="L13" s="66"/>
      <c r="M13" s="31"/>
      <c r="N13" s="104"/>
      <c r="O13" s="97"/>
      <c r="P13" s="97"/>
      <c r="Q13" s="97"/>
      <c r="R13" s="117"/>
      <c r="S13" s="5"/>
      <c r="T13" s="64"/>
      <c r="U13" s="5"/>
    </row>
    <row r="14" spans="1:21" ht="16.5" x14ac:dyDescent="0.2">
      <c r="A14" s="108"/>
      <c r="B14" s="104"/>
      <c r="C14" s="31"/>
      <c r="D14" s="31"/>
      <c r="E14" s="66"/>
      <c r="F14" s="104"/>
      <c r="G14" s="31"/>
      <c r="H14" s="31"/>
      <c r="I14" s="66"/>
      <c r="J14" s="104"/>
      <c r="K14" s="31"/>
      <c r="L14" s="66"/>
      <c r="M14" s="31"/>
      <c r="N14" s="104"/>
      <c r="O14" s="31"/>
      <c r="P14" s="31"/>
      <c r="Q14" s="66"/>
      <c r="R14" s="118"/>
      <c r="S14" s="5"/>
      <c r="T14" s="5"/>
      <c r="U14" s="64"/>
    </row>
    <row r="15" spans="1:21" ht="16.5" customHeight="1" x14ac:dyDescent="0.2">
      <c r="A15" s="112" t="s">
        <v>11</v>
      </c>
      <c r="B15" s="104"/>
      <c r="C15" s="31"/>
      <c r="D15" s="66"/>
      <c r="E15" s="31"/>
      <c r="F15" s="104" t="s">
        <v>83</v>
      </c>
      <c r="G15" s="66" t="s">
        <v>84</v>
      </c>
      <c r="H15" s="66">
        <v>52.6</v>
      </c>
      <c r="I15" s="66">
        <v>5</v>
      </c>
      <c r="J15" s="104" t="s">
        <v>237</v>
      </c>
      <c r="K15" s="31" t="s">
        <v>236</v>
      </c>
      <c r="L15" s="66" t="s">
        <v>238</v>
      </c>
      <c r="M15" s="66" t="s">
        <v>239</v>
      </c>
      <c r="N15" s="105" t="s">
        <v>112</v>
      </c>
      <c r="O15" s="31" t="s">
        <v>70</v>
      </c>
      <c r="P15" s="66">
        <v>70</v>
      </c>
      <c r="Q15" s="31">
        <v>7.5</v>
      </c>
      <c r="R15" s="104" t="s">
        <v>40</v>
      </c>
      <c r="S15" s="31" t="s">
        <v>101</v>
      </c>
      <c r="T15" s="66">
        <v>48</v>
      </c>
      <c r="U15" s="31">
        <v>5.2</v>
      </c>
    </row>
    <row r="16" spans="1:21" ht="16.5" x14ac:dyDescent="0.2">
      <c r="A16" s="108"/>
      <c r="B16" s="104"/>
      <c r="C16" s="66"/>
      <c r="D16" s="66"/>
      <c r="E16" s="66"/>
      <c r="F16" s="104"/>
      <c r="G16" s="31" t="s">
        <v>79</v>
      </c>
      <c r="H16" s="66">
        <v>21</v>
      </c>
      <c r="I16" s="31">
        <v>2</v>
      </c>
      <c r="J16" s="104"/>
      <c r="K16" s="31"/>
      <c r="L16" s="31"/>
      <c r="M16" s="66"/>
      <c r="N16" s="106"/>
      <c r="O16" s="31" t="s">
        <v>36</v>
      </c>
      <c r="P16" s="66">
        <v>50</v>
      </c>
      <c r="Q16" s="31">
        <f>P16*108/1000</f>
        <v>5.4</v>
      </c>
      <c r="R16" s="104"/>
      <c r="S16" s="31" t="s">
        <v>106</v>
      </c>
      <c r="T16" s="66">
        <v>50</v>
      </c>
      <c r="U16" s="31">
        <f>T16*108/1000</f>
        <v>5.4</v>
      </c>
    </row>
    <row r="17" spans="1:21" ht="16.5" x14ac:dyDescent="0.2">
      <c r="A17" s="108"/>
      <c r="B17" s="104"/>
      <c r="C17" s="31"/>
      <c r="D17" s="66"/>
      <c r="E17" s="31"/>
      <c r="F17" s="104"/>
      <c r="G17" s="66" t="s">
        <v>34</v>
      </c>
      <c r="H17" s="66">
        <v>10</v>
      </c>
      <c r="I17" s="66">
        <v>1</v>
      </c>
      <c r="J17" s="104"/>
      <c r="K17" s="31"/>
      <c r="L17" s="66"/>
      <c r="M17" s="31"/>
      <c r="N17" s="106"/>
      <c r="O17" s="31" t="s">
        <v>113</v>
      </c>
      <c r="P17" s="31">
        <v>5</v>
      </c>
      <c r="Q17" s="53">
        <v>0.5</v>
      </c>
      <c r="R17" s="104"/>
      <c r="S17" s="31"/>
      <c r="T17" s="31"/>
      <c r="U17" s="66"/>
    </row>
    <row r="18" spans="1:21" ht="16.5" x14ac:dyDescent="0.2">
      <c r="A18" s="108"/>
      <c r="B18" s="104"/>
      <c r="C18" s="31"/>
      <c r="D18" s="66"/>
      <c r="E18" s="31"/>
      <c r="F18" s="104"/>
      <c r="G18" s="66"/>
      <c r="H18" s="66"/>
      <c r="I18" s="66"/>
      <c r="J18" s="104"/>
      <c r="K18" s="31"/>
      <c r="L18" s="66"/>
      <c r="M18" s="31"/>
      <c r="N18" s="106"/>
      <c r="O18" s="31" t="s">
        <v>79</v>
      </c>
      <c r="P18" s="66">
        <v>10</v>
      </c>
      <c r="Q18" s="31">
        <v>1</v>
      </c>
      <c r="R18" s="104"/>
      <c r="S18" s="31"/>
      <c r="T18" s="66"/>
      <c r="U18" s="66"/>
    </row>
    <row r="19" spans="1:21" ht="16.5" x14ac:dyDescent="0.2">
      <c r="A19" s="108"/>
      <c r="B19" s="104"/>
      <c r="C19" s="66"/>
      <c r="D19" s="66"/>
      <c r="E19" s="66"/>
      <c r="F19" s="104"/>
      <c r="G19" s="31"/>
      <c r="H19" s="66"/>
      <c r="I19" s="66"/>
      <c r="J19" s="104"/>
      <c r="K19" s="31"/>
      <c r="L19" s="66"/>
      <c r="M19" s="31"/>
      <c r="N19" s="106"/>
      <c r="O19" s="31"/>
      <c r="P19" s="66"/>
      <c r="Q19" s="66"/>
      <c r="R19" s="104"/>
      <c r="S19" s="31"/>
      <c r="T19" s="66"/>
      <c r="U19" s="66"/>
    </row>
    <row r="20" spans="1:21" ht="16.5" x14ac:dyDescent="0.2">
      <c r="A20" s="108"/>
      <c r="B20" s="104"/>
      <c r="C20" s="31"/>
      <c r="D20" s="66"/>
      <c r="E20" s="31"/>
      <c r="F20" s="104"/>
      <c r="G20" s="31"/>
      <c r="H20" s="31"/>
      <c r="I20" s="66"/>
      <c r="J20" s="104"/>
      <c r="K20" s="31"/>
      <c r="L20" s="31"/>
      <c r="M20" s="66"/>
      <c r="N20" s="107"/>
      <c r="O20" s="31"/>
      <c r="P20" s="31"/>
      <c r="Q20" s="66"/>
      <c r="R20" s="104"/>
      <c r="S20" s="31"/>
      <c r="T20" s="31"/>
      <c r="U20" s="66"/>
    </row>
    <row r="21" spans="1:21" ht="16.5" customHeight="1" x14ac:dyDescent="0.25">
      <c r="A21" s="112" t="s">
        <v>12</v>
      </c>
      <c r="B21" s="104"/>
      <c r="C21" s="31"/>
      <c r="D21" s="31"/>
      <c r="E21" s="31"/>
      <c r="F21" s="104" t="s">
        <v>225</v>
      </c>
      <c r="G21" s="94" t="s">
        <v>226</v>
      </c>
      <c r="H21" s="66">
        <v>63.7</v>
      </c>
      <c r="I21" s="66">
        <v>7</v>
      </c>
      <c r="J21" s="113" t="s">
        <v>307</v>
      </c>
      <c r="K21" s="99" t="s">
        <v>308</v>
      </c>
      <c r="L21" s="64">
        <v>75</v>
      </c>
      <c r="M21" s="64">
        <v>8</v>
      </c>
      <c r="N21" s="104" t="s">
        <v>37</v>
      </c>
      <c r="O21" s="66" t="s">
        <v>37</v>
      </c>
      <c r="P21" s="66">
        <v>73.7</v>
      </c>
      <c r="Q21" s="66">
        <v>8</v>
      </c>
      <c r="R21" s="104" t="s">
        <v>151</v>
      </c>
      <c r="S21" s="31" t="s">
        <v>152</v>
      </c>
      <c r="T21" s="63">
        <v>73.7</v>
      </c>
      <c r="U21" s="31">
        <v>8</v>
      </c>
    </row>
    <row r="22" spans="1:21" ht="16.5" x14ac:dyDescent="0.25">
      <c r="A22" s="108"/>
      <c r="B22" s="104"/>
      <c r="C22" s="31"/>
      <c r="D22" s="31"/>
      <c r="E22" s="31"/>
      <c r="F22" s="104"/>
      <c r="G22" s="66" t="s">
        <v>173</v>
      </c>
      <c r="H22" s="66">
        <v>10</v>
      </c>
      <c r="I22" s="66">
        <v>1</v>
      </c>
      <c r="J22" s="113"/>
      <c r="K22" s="64"/>
      <c r="L22" s="64"/>
      <c r="M22" s="64"/>
      <c r="N22" s="104"/>
      <c r="O22" s="66"/>
      <c r="P22" s="66"/>
      <c r="Q22" s="66"/>
      <c r="R22" s="108"/>
      <c r="S22" s="31" t="s">
        <v>153</v>
      </c>
      <c r="T22" s="63"/>
      <c r="U22" s="94">
        <v>0.3</v>
      </c>
    </row>
    <row r="23" spans="1:21" ht="17.25" x14ac:dyDescent="0.25">
      <c r="A23" s="108"/>
      <c r="B23" s="104"/>
      <c r="C23" s="31"/>
      <c r="D23" s="31"/>
      <c r="E23" s="31"/>
      <c r="F23" s="104"/>
      <c r="G23" s="66"/>
      <c r="H23" s="66"/>
      <c r="I23" s="66"/>
      <c r="J23" s="113"/>
      <c r="K23" s="58"/>
      <c r="L23" s="49"/>
      <c r="M23" s="49"/>
      <c r="N23" s="104"/>
      <c r="O23" s="66"/>
      <c r="P23" s="66"/>
      <c r="Q23" s="66"/>
      <c r="R23" s="108"/>
      <c r="U23" s="94"/>
    </row>
    <row r="24" spans="1:21" ht="16.5" x14ac:dyDescent="0.25">
      <c r="A24" s="108"/>
      <c r="B24" s="104"/>
      <c r="C24" s="66"/>
      <c r="D24" s="66"/>
      <c r="E24" s="66"/>
      <c r="F24" s="104"/>
      <c r="G24" s="66"/>
      <c r="H24" s="66"/>
      <c r="I24" s="66"/>
      <c r="J24" s="113"/>
      <c r="K24" s="64"/>
      <c r="L24" s="5"/>
      <c r="M24" s="64"/>
      <c r="N24" s="104"/>
      <c r="O24" s="66"/>
      <c r="P24" s="66"/>
      <c r="Q24" s="66"/>
      <c r="R24" s="108"/>
      <c r="S24" s="31"/>
      <c r="T24" s="63"/>
      <c r="U24" s="31"/>
    </row>
    <row r="25" spans="1:21" ht="16.5" x14ac:dyDescent="0.25">
      <c r="A25" s="108"/>
      <c r="B25" s="104"/>
      <c r="C25" s="54"/>
      <c r="D25" s="54"/>
      <c r="E25" s="55"/>
      <c r="F25" s="104"/>
      <c r="G25" s="66"/>
      <c r="H25" s="66"/>
      <c r="I25" s="31"/>
      <c r="J25" s="113"/>
      <c r="K25" s="31"/>
      <c r="L25" s="66"/>
      <c r="M25" s="66"/>
      <c r="N25" s="104"/>
      <c r="O25" s="67"/>
      <c r="P25" s="31"/>
      <c r="Q25" s="66"/>
      <c r="R25" s="108"/>
      <c r="S25" s="62"/>
      <c r="T25" s="63"/>
      <c r="U25" s="94"/>
    </row>
    <row r="26" spans="1:21" ht="16.5" customHeight="1" x14ac:dyDescent="0.25">
      <c r="A26" s="103" t="s">
        <v>13</v>
      </c>
      <c r="B26" s="104"/>
      <c r="C26" s="31"/>
      <c r="D26" s="66"/>
      <c r="E26" s="66"/>
      <c r="F26" s="104" t="s">
        <v>145</v>
      </c>
      <c r="G26" s="31" t="s">
        <v>146</v>
      </c>
      <c r="H26" s="72">
        <v>10</v>
      </c>
      <c r="I26" s="72">
        <v>1</v>
      </c>
      <c r="J26" s="105" t="s">
        <v>234</v>
      </c>
      <c r="K26" s="94" t="s">
        <v>53</v>
      </c>
      <c r="L26" s="31">
        <v>31.5</v>
      </c>
      <c r="M26" s="31">
        <v>3.5</v>
      </c>
      <c r="N26" s="105" t="s">
        <v>154</v>
      </c>
      <c r="O26" s="31" t="s">
        <v>155</v>
      </c>
      <c r="P26" s="5">
        <v>30</v>
      </c>
      <c r="Q26" s="5">
        <v>3</v>
      </c>
      <c r="R26" s="104" t="s">
        <v>227</v>
      </c>
      <c r="S26" s="83" t="s">
        <v>228</v>
      </c>
      <c r="T26" s="84">
        <v>28</v>
      </c>
      <c r="U26" s="94">
        <v>3</v>
      </c>
    </row>
    <row r="27" spans="1:21" ht="16.5" x14ac:dyDescent="0.25">
      <c r="A27" s="103"/>
      <c r="B27" s="104"/>
      <c r="C27" s="35"/>
      <c r="D27" s="36"/>
      <c r="E27" s="36"/>
      <c r="F27" s="104"/>
      <c r="G27" s="31" t="s">
        <v>86</v>
      </c>
      <c r="H27" s="66"/>
      <c r="I27" s="66" t="s">
        <v>87</v>
      </c>
      <c r="J27" s="106"/>
      <c r="K27" s="31" t="s">
        <v>124</v>
      </c>
      <c r="L27" s="31" t="s">
        <v>38</v>
      </c>
      <c r="M27" s="94">
        <v>0.5</v>
      </c>
      <c r="N27" s="106"/>
      <c r="O27" s="34"/>
      <c r="P27" s="88"/>
      <c r="Q27" s="31"/>
      <c r="R27" s="104"/>
      <c r="S27" s="83" t="s">
        <v>309</v>
      </c>
      <c r="T27" s="84">
        <v>2</v>
      </c>
      <c r="U27" s="31">
        <v>2</v>
      </c>
    </row>
    <row r="28" spans="1:21" ht="16.5" x14ac:dyDescent="0.25">
      <c r="A28" s="103"/>
      <c r="B28" s="104"/>
      <c r="C28" s="34"/>
      <c r="D28" s="66"/>
      <c r="E28" s="66"/>
      <c r="F28" s="104"/>
      <c r="G28" s="31" t="s">
        <v>88</v>
      </c>
      <c r="H28" s="66" t="s">
        <v>22</v>
      </c>
      <c r="I28" s="66">
        <v>0.1</v>
      </c>
      <c r="J28" s="106"/>
      <c r="K28" s="31" t="s">
        <v>235</v>
      </c>
      <c r="L28" s="31"/>
      <c r="M28" s="94" t="s">
        <v>119</v>
      </c>
      <c r="N28" s="106"/>
      <c r="O28" s="31"/>
      <c r="P28" s="88"/>
      <c r="Q28" s="88"/>
      <c r="R28" s="104"/>
      <c r="S28" s="57"/>
      <c r="T28" s="89"/>
      <c r="U28" s="94"/>
    </row>
    <row r="29" spans="1:21" ht="16.5" x14ac:dyDescent="0.25">
      <c r="A29" s="103"/>
      <c r="B29" s="104"/>
      <c r="C29" s="37"/>
      <c r="D29" s="37"/>
      <c r="E29" s="37"/>
      <c r="F29" s="104"/>
      <c r="G29" s="66"/>
      <c r="H29" s="66"/>
      <c r="I29" s="66"/>
      <c r="J29" s="106"/>
      <c r="K29" s="94" t="s">
        <v>173</v>
      </c>
      <c r="L29" s="94">
        <v>20</v>
      </c>
      <c r="M29" s="31">
        <v>2</v>
      </c>
      <c r="N29" s="106"/>
      <c r="O29" s="34"/>
      <c r="P29" s="88"/>
      <c r="Q29" s="31"/>
      <c r="R29" s="104"/>
      <c r="S29" s="57"/>
      <c r="T29" s="5"/>
      <c r="U29" s="89"/>
    </row>
    <row r="30" spans="1:21" ht="16.5" x14ac:dyDescent="0.25">
      <c r="A30" s="103"/>
      <c r="B30" s="104"/>
      <c r="C30" s="34"/>
      <c r="D30" s="66"/>
      <c r="E30" s="31"/>
      <c r="F30" s="104"/>
      <c r="G30" s="66"/>
      <c r="H30" s="66"/>
      <c r="I30" s="66"/>
      <c r="J30" s="107"/>
      <c r="K30" s="94"/>
      <c r="L30" s="94"/>
      <c r="M30" s="31"/>
      <c r="N30" s="107"/>
      <c r="O30" s="34"/>
      <c r="P30" s="88"/>
      <c r="Q30" s="31"/>
      <c r="R30" s="104"/>
      <c r="S30" s="57"/>
      <c r="T30" s="5"/>
      <c r="U30" s="89"/>
    </row>
    <row r="31" spans="1:21" ht="16.5" x14ac:dyDescent="0.25">
      <c r="A31" s="103" t="s">
        <v>2</v>
      </c>
      <c r="B31" s="108"/>
      <c r="C31" s="31"/>
      <c r="D31" s="66"/>
      <c r="E31" s="66"/>
      <c r="F31" s="66" t="s">
        <v>2</v>
      </c>
      <c r="G31" s="31"/>
      <c r="H31" s="31"/>
      <c r="I31" s="66"/>
      <c r="J31" s="75" t="s">
        <v>2</v>
      </c>
      <c r="K31" s="5" t="s">
        <v>115</v>
      </c>
      <c r="L31" s="31"/>
      <c r="M31" s="66"/>
      <c r="N31" s="66" t="s">
        <v>2</v>
      </c>
      <c r="O31" s="5"/>
      <c r="P31" s="31"/>
      <c r="Q31" s="66" t="s">
        <v>116</v>
      </c>
      <c r="R31" s="66" t="s">
        <v>2</v>
      </c>
      <c r="S31" s="31"/>
      <c r="T31" s="31"/>
      <c r="U31" s="66"/>
    </row>
    <row r="32" spans="1:21" ht="16.5" x14ac:dyDescent="0.25">
      <c r="A32" s="103" t="s">
        <v>14</v>
      </c>
      <c r="B32" s="108"/>
      <c r="C32" s="66"/>
      <c r="D32" s="31"/>
      <c r="E32" s="66"/>
      <c r="F32" s="66" t="s">
        <v>14</v>
      </c>
      <c r="G32" s="66" t="s">
        <v>68</v>
      </c>
      <c r="H32" s="31" t="s">
        <v>89</v>
      </c>
      <c r="I32" s="66"/>
      <c r="J32" s="66" t="s">
        <v>14</v>
      </c>
      <c r="K32" s="66"/>
      <c r="L32" s="31"/>
      <c r="M32" s="66"/>
      <c r="N32" s="66" t="s">
        <v>14</v>
      </c>
      <c r="O32" s="66"/>
      <c r="P32" s="31"/>
      <c r="Q32" s="66"/>
      <c r="R32" s="66" t="s">
        <v>14</v>
      </c>
      <c r="S32" s="66"/>
      <c r="T32" s="31"/>
      <c r="U32" s="66"/>
    </row>
    <row r="33" spans="1:21" ht="16.5" x14ac:dyDescent="0.2">
      <c r="A33" s="109" t="s">
        <v>15</v>
      </c>
      <c r="B33" s="102" t="s">
        <v>16</v>
      </c>
      <c r="C33" s="102"/>
      <c r="D33" s="31"/>
      <c r="E33" s="38"/>
      <c r="F33" s="102" t="s">
        <v>16</v>
      </c>
      <c r="G33" s="102"/>
      <c r="H33" s="31">
        <v>3</v>
      </c>
      <c r="I33" s="38">
        <f>H33*45</f>
        <v>135</v>
      </c>
      <c r="J33" s="102" t="s">
        <v>16</v>
      </c>
      <c r="K33" s="102"/>
      <c r="L33" s="31">
        <v>3</v>
      </c>
      <c r="M33" s="38">
        <f>L33*45</f>
        <v>135</v>
      </c>
      <c r="N33" s="102" t="s">
        <v>16</v>
      </c>
      <c r="O33" s="102"/>
      <c r="P33" s="31">
        <v>3</v>
      </c>
      <c r="Q33" s="38">
        <f>P33*45</f>
        <v>135</v>
      </c>
      <c r="R33" s="102" t="s">
        <v>16</v>
      </c>
      <c r="S33" s="102"/>
      <c r="T33" s="31">
        <v>4</v>
      </c>
      <c r="U33" s="38">
        <f>T33*45</f>
        <v>180</v>
      </c>
    </row>
    <row r="34" spans="1:21" ht="16.5" x14ac:dyDescent="0.2">
      <c r="A34" s="110"/>
      <c r="B34" s="65" t="s">
        <v>17</v>
      </c>
      <c r="C34" s="65"/>
      <c r="D34" s="31"/>
      <c r="E34" s="39"/>
      <c r="F34" s="102" t="s">
        <v>17</v>
      </c>
      <c r="G34" s="102"/>
      <c r="H34" s="31">
        <v>4.5</v>
      </c>
      <c r="I34" s="39">
        <f>H34*70</f>
        <v>315</v>
      </c>
      <c r="J34" s="102" t="s">
        <v>17</v>
      </c>
      <c r="K34" s="102"/>
      <c r="L34" s="31">
        <v>4.5</v>
      </c>
      <c r="M34" s="39">
        <f>L34*70</f>
        <v>315</v>
      </c>
      <c r="N34" s="102" t="s">
        <v>17</v>
      </c>
      <c r="O34" s="102"/>
      <c r="P34" s="31">
        <v>5.5</v>
      </c>
      <c r="Q34" s="39">
        <f>P34*70</f>
        <v>385</v>
      </c>
      <c r="R34" s="102" t="s">
        <v>17</v>
      </c>
      <c r="S34" s="102"/>
      <c r="T34" s="31">
        <v>4.5</v>
      </c>
      <c r="U34" s="39">
        <f>T34*70</f>
        <v>315</v>
      </c>
    </row>
    <row r="35" spans="1:21" ht="16.5" x14ac:dyDescent="0.2">
      <c r="A35" s="110"/>
      <c r="B35" s="65" t="s">
        <v>18</v>
      </c>
      <c r="C35" s="65"/>
      <c r="D35" s="31"/>
      <c r="E35" s="38"/>
      <c r="F35" s="102" t="s">
        <v>18</v>
      </c>
      <c r="G35" s="102"/>
      <c r="H35" s="31">
        <v>2.2999999999999998</v>
      </c>
      <c r="I35" s="38">
        <f>H35*75</f>
        <v>172.5</v>
      </c>
      <c r="J35" s="102" t="s">
        <v>18</v>
      </c>
      <c r="K35" s="102"/>
      <c r="L35" s="31">
        <v>2.4</v>
      </c>
      <c r="M35" s="38">
        <f>L35*75</f>
        <v>180</v>
      </c>
      <c r="N35" s="102" t="s">
        <v>18</v>
      </c>
      <c r="O35" s="102"/>
      <c r="P35" s="31">
        <v>2.2999999999999998</v>
      </c>
      <c r="Q35" s="38">
        <f>P35*75</f>
        <v>172.5</v>
      </c>
      <c r="R35" s="102" t="s">
        <v>18</v>
      </c>
      <c r="S35" s="102"/>
      <c r="T35" s="31">
        <v>2.5</v>
      </c>
      <c r="U35" s="38">
        <f>T35*75</f>
        <v>187.5</v>
      </c>
    </row>
    <row r="36" spans="1:21" ht="16.5" x14ac:dyDescent="0.2">
      <c r="A36" s="110"/>
      <c r="B36" s="65" t="s">
        <v>19</v>
      </c>
      <c r="C36" s="65"/>
      <c r="D36" s="31"/>
      <c r="E36" s="38"/>
      <c r="F36" s="102" t="s">
        <v>19</v>
      </c>
      <c r="G36" s="102"/>
      <c r="H36" s="31">
        <v>1.2</v>
      </c>
      <c r="I36" s="38">
        <f>H36*25</f>
        <v>30</v>
      </c>
      <c r="J36" s="102" t="s">
        <v>19</v>
      </c>
      <c r="K36" s="102"/>
      <c r="L36" s="31">
        <v>1.3</v>
      </c>
      <c r="M36" s="38">
        <f>L36*25</f>
        <v>32.5</v>
      </c>
      <c r="N36" s="102" t="s">
        <v>19</v>
      </c>
      <c r="O36" s="102"/>
      <c r="P36" s="31">
        <v>1.6</v>
      </c>
      <c r="Q36" s="38">
        <f>P36*25</f>
        <v>40</v>
      </c>
      <c r="R36" s="102" t="s">
        <v>19</v>
      </c>
      <c r="S36" s="102"/>
      <c r="T36" s="31">
        <v>2.2000000000000002</v>
      </c>
      <c r="U36" s="38">
        <f>T36*25</f>
        <v>55.000000000000007</v>
      </c>
    </row>
    <row r="37" spans="1:21" ht="16.5" x14ac:dyDescent="0.2">
      <c r="A37" s="110"/>
      <c r="B37" s="65" t="s">
        <v>20</v>
      </c>
      <c r="C37" s="65"/>
      <c r="D37" s="66"/>
      <c r="E37" s="39"/>
      <c r="F37" s="102" t="s">
        <v>20</v>
      </c>
      <c r="G37" s="102"/>
      <c r="H37" s="66">
        <v>1</v>
      </c>
      <c r="I37" s="39">
        <f>H37*60</f>
        <v>60</v>
      </c>
      <c r="J37" s="102" t="s">
        <v>20</v>
      </c>
      <c r="K37" s="102"/>
      <c r="L37" s="66">
        <v>0</v>
      </c>
      <c r="M37" s="39">
        <f>L37*60</f>
        <v>0</v>
      </c>
      <c r="N37" s="102" t="s">
        <v>20</v>
      </c>
      <c r="O37" s="102"/>
      <c r="P37" s="66">
        <v>1.2</v>
      </c>
      <c r="Q37" s="39">
        <f>P37*60</f>
        <v>72</v>
      </c>
      <c r="R37" s="102" t="s">
        <v>20</v>
      </c>
      <c r="S37" s="102"/>
      <c r="T37" s="66">
        <v>0</v>
      </c>
      <c r="U37" s="39">
        <f>T37*60</f>
        <v>0</v>
      </c>
    </row>
    <row r="38" spans="1:21" ht="16.5" x14ac:dyDescent="0.2">
      <c r="A38" s="111"/>
      <c r="B38" s="100" t="s">
        <v>23</v>
      </c>
      <c r="C38" s="101"/>
      <c r="D38" s="66"/>
      <c r="E38" s="38"/>
      <c r="F38" s="100" t="s">
        <v>23</v>
      </c>
      <c r="G38" s="101"/>
      <c r="H38" s="66">
        <v>0</v>
      </c>
      <c r="I38" s="38">
        <v>0</v>
      </c>
      <c r="J38" s="100" t="s">
        <v>23</v>
      </c>
      <c r="K38" s="101"/>
      <c r="L38" s="66">
        <v>0</v>
      </c>
      <c r="M38" s="38">
        <f>L38*120</f>
        <v>0</v>
      </c>
      <c r="N38" s="100" t="s">
        <v>23</v>
      </c>
      <c r="O38" s="101"/>
      <c r="P38" s="66">
        <v>0</v>
      </c>
      <c r="Q38" s="38">
        <v>0</v>
      </c>
      <c r="R38" s="100" t="s">
        <v>44</v>
      </c>
      <c r="S38" s="101"/>
      <c r="T38" s="66">
        <v>0</v>
      </c>
      <c r="U38" s="38">
        <v>0</v>
      </c>
    </row>
    <row r="39" spans="1:21" ht="16.5" x14ac:dyDescent="0.2">
      <c r="A39" s="40"/>
      <c r="B39" s="102" t="s">
        <v>21</v>
      </c>
      <c r="C39" s="102"/>
      <c r="D39" s="41"/>
      <c r="E39" s="39"/>
      <c r="F39" s="102" t="s">
        <v>21</v>
      </c>
      <c r="G39" s="102"/>
      <c r="H39" s="42"/>
      <c r="I39" s="39">
        <f>SUM(I33:I37)</f>
        <v>712.5</v>
      </c>
      <c r="J39" s="102" t="s">
        <v>21</v>
      </c>
      <c r="K39" s="102"/>
      <c r="L39" s="42"/>
      <c r="M39" s="39">
        <f>SUM(M33:M38)</f>
        <v>662.5</v>
      </c>
      <c r="N39" s="102" t="s">
        <v>21</v>
      </c>
      <c r="O39" s="102"/>
      <c r="P39" s="42"/>
      <c r="Q39" s="39">
        <f>SUM(Q33:Q37)</f>
        <v>804.5</v>
      </c>
      <c r="R39" s="102" t="s">
        <v>21</v>
      </c>
      <c r="S39" s="102"/>
      <c r="T39" s="42"/>
      <c r="U39" s="39">
        <f>SUM(U33:U37)</f>
        <v>737.5</v>
      </c>
    </row>
    <row r="40" spans="1:21" ht="16.5" x14ac:dyDescent="0.25">
      <c r="A40" s="43"/>
      <c r="B40" s="3"/>
      <c r="C40" s="29" t="s">
        <v>30</v>
      </c>
      <c r="D40" s="29" t="s">
        <v>66</v>
      </c>
      <c r="E40" s="29"/>
      <c r="F40" s="29"/>
      <c r="G40" s="29"/>
      <c r="H40" s="29"/>
      <c r="I40" s="29" t="s">
        <v>31</v>
      </c>
      <c r="J40" s="29" t="s">
        <v>65</v>
      </c>
      <c r="K40" s="29"/>
      <c r="L40" s="29"/>
      <c r="M40" s="29"/>
      <c r="N40" s="29"/>
      <c r="O40" s="29"/>
      <c r="P40" s="29"/>
      <c r="Q40" s="29" t="s">
        <v>32</v>
      </c>
      <c r="R40" s="30" t="s">
        <v>67</v>
      </c>
      <c r="S40" s="30"/>
      <c r="T40" s="30"/>
      <c r="U40" s="43"/>
    </row>
    <row r="41" spans="1:21" x14ac:dyDescent="0.2">
      <c r="A41" s="44"/>
      <c r="B41" s="26" t="s">
        <v>28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</row>
    <row r="42" spans="1:21" x14ac:dyDescent="0.25">
      <c r="B42" s="27" t="s">
        <v>29</v>
      </c>
      <c r="C42" s="28"/>
      <c r="D42" s="28"/>
      <c r="E42" s="28"/>
      <c r="F42" s="28"/>
      <c r="G42" s="28"/>
      <c r="H42" s="28"/>
      <c r="I42" s="28"/>
      <c r="J42" s="28"/>
      <c r="K42" s="28"/>
    </row>
  </sheetData>
  <mergeCells count="71">
    <mergeCell ref="A1:U1"/>
    <mergeCell ref="A2:K2"/>
    <mergeCell ref="B3:E3"/>
    <mergeCell ref="F3:I3"/>
    <mergeCell ref="J3:M3"/>
    <mergeCell ref="N3:Q3"/>
    <mergeCell ref="R3:U3"/>
    <mergeCell ref="N5:N6"/>
    <mergeCell ref="R5:R6"/>
    <mergeCell ref="A7:A14"/>
    <mergeCell ref="B7:B14"/>
    <mergeCell ref="F7:F14"/>
    <mergeCell ref="J7:J14"/>
    <mergeCell ref="N7:N14"/>
    <mergeCell ref="R7:R14"/>
    <mergeCell ref="A5:A6"/>
    <mergeCell ref="B5:B6"/>
    <mergeCell ref="F5:F6"/>
    <mergeCell ref="J5:J6"/>
    <mergeCell ref="R21:R25"/>
    <mergeCell ref="A15:A20"/>
    <mergeCell ref="B15:B20"/>
    <mergeCell ref="F15:F20"/>
    <mergeCell ref="J15:J20"/>
    <mergeCell ref="N15:N20"/>
    <mergeCell ref="R15:R20"/>
    <mergeCell ref="A21:A25"/>
    <mergeCell ref="B21:B25"/>
    <mergeCell ref="F21:F25"/>
    <mergeCell ref="J21:J25"/>
    <mergeCell ref="N21:N25"/>
    <mergeCell ref="J33:K33"/>
    <mergeCell ref="N33:O33"/>
    <mergeCell ref="R33:S33"/>
    <mergeCell ref="A26:A30"/>
    <mergeCell ref="B26:B30"/>
    <mergeCell ref="F26:F30"/>
    <mergeCell ref="J26:J30"/>
    <mergeCell ref="N26:N30"/>
    <mergeCell ref="R26:R30"/>
    <mergeCell ref="A31:B31"/>
    <mergeCell ref="A32:B32"/>
    <mergeCell ref="A33:A38"/>
    <mergeCell ref="B33:C33"/>
    <mergeCell ref="F33:G33"/>
    <mergeCell ref="F34:G34"/>
    <mergeCell ref="J34:K34"/>
    <mergeCell ref="N34:O34"/>
    <mergeCell ref="R34:S34"/>
    <mergeCell ref="F35:G35"/>
    <mergeCell ref="J35:K35"/>
    <mergeCell ref="N35:O35"/>
    <mergeCell ref="R35:S35"/>
    <mergeCell ref="F36:G36"/>
    <mergeCell ref="J36:K36"/>
    <mergeCell ref="N36:O36"/>
    <mergeCell ref="R36:S36"/>
    <mergeCell ref="F37:G37"/>
    <mergeCell ref="J37:K37"/>
    <mergeCell ref="N37:O37"/>
    <mergeCell ref="R37:S37"/>
    <mergeCell ref="B39:C39"/>
    <mergeCell ref="F39:G39"/>
    <mergeCell ref="J39:K39"/>
    <mergeCell ref="N39:O39"/>
    <mergeCell ref="R39:S39"/>
    <mergeCell ref="B38:C38"/>
    <mergeCell ref="F38:G38"/>
    <mergeCell ref="J38:K38"/>
    <mergeCell ref="N38:O38"/>
    <mergeCell ref="R38:S38"/>
  </mergeCells>
  <phoneticPr fontId="12" type="noConversion"/>
  <pageMargins left="0.70866141732283461" right="0.70866141732283461" top="0.74803149606299213" bottom="0.74803149606299213" header="0.31496062992125984" footer="0.31496062992125984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zoomScale="90" zoomScaleNormal="90" workbookViewId="0">
      <selection activeCell="S7" sqref="S7"/>
    </sheetView>
  </sheetViews>
  <sheetFormatPr defaultColWidth="9" defaultRowHeight="14.25" x14ac:dyDescent="0.2"/>
  <cols>
    <col min="1" max="1" width="5.625" style="15" customWidth="1"/>
    <col min="2" max="2" width="6.625" style="15" customWidth="1"/>
    <col min="3" max="3" width="9" style="15"/>
    <col min="4" max="5" width="6.875" style="15" customWidth="1"/>
    <col min="6" max="6" width="6.625" style="15" customWidth="1"/>
    <col min="7" max="7" width="9" style="15"/>
    <col min="8" max="9" width="6.875" style="15" customWidth="1"/>
    <col min="10" max="10" width="6.625" style="15" customWidth="1"/>
    <col min="11" max="11" width="9" style="15"/>
    <col min="12" max="13" width="6.875" style="15" customWidth="1"/>
    <col min="14" max="14" width="6.625" style="15" customWidth="1"/>
    <col min="15" max="15" width="9" style="15"/>
    <col min="16" max="17" width="6.875" style="15" customWidth="1"/>
    <col min="18" max="18" width="6.625" style="15" customWidth="1"/>
    <col min="19" max="19" width="9" style="15"/>
    <col min="20" max="21" width="6.875" style="15" customWidth="1"/>
    <col min="22" max="16384" width="9" style="15"/>
  </cols>
  <sheetData>
    <row r="1" spans="1:21" ht="21" x14ac:dyDescent="0.3">
      <c r="A1" s="119" t="s">
        <v>240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20"/>
    </row>
    <row r="2" spans="1:21" ht="21" x14ac:dyDescent="0.2">
      <c r="A2" s="121" t="s">
        <v>310</v>
      </c>
      <c r="B2" s="121"/>
      <c r="C2" s="121"/>
      <c r="D2" s="121"/>
      <c r="E2" s="121"/>
      <c r="F2" s="121"/>
      <c r="G2" s="122"/>
      <c r="H2" s="122"/>
      <c r="I2" s="122"/>
      <c r="J2" s="122"/>
      <c r="K2" s="122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16.5" x14ac:dyDescent="0.25">
      <c r="A3" s="19" t="s">
        <v>0</v>
      </c>
      <c r="B3" s="127" t="s">
        <v>241</v>
      </c>
      <c r="C3" s="140"/>
      <c r="D3" s="140"/>
      <c r="E3" s="140"/>
      <c r="F3" s="127" t="s">
        <v>242</v>
      </c>
      <c r="G3" s="140"/>
      <c r="H3" s="140"/>
      <c r="I3" s="140"/>
      <c r="J3" s="127" t="s">
        <v>243</v>
      </c>
      <c r="K3" s="140"/>
      <c r="L3" s="140"/>
      <c r="M3" s="140"/>
      <c r="N3" s="127" t="s">
        <v>244</v>
      </c>
      <c r="O3" s="140"/>
      <c r="P3" s="140"/>
      <c r="Q3" s="140"/>
      <c r="R3" s="127" t="s">
        <v>245</v>
      </c>
      <c r="S3" s="140"/>
      <c r="T3" s="140"/>
      <c r="U3" s="140"/>
    </row>
    <row r="4" spans="1:21" ht="16.5" x14ac:dyDescent="0.2">
      <c r="A4" s="19" t="s">
        <v>4</v>
      </c>
      <c r="B4" s="5" t="s">
        <v>5</v>
      </c>
      <c r="C4" s="19" t="s">
        <v>6</v>
      </c>
      <c r="D4" s="6" t="s">
        <v>7</v>
      </c>
      <c r="E4" s="5" t="s">
        <v>8</v>
      </c>
      <c r="F4" s="55" t="s">
        <v>5</v>
      </c>
      <c r="G4" s="54" t="s">
        <v>6</v>
      </c>
      <c r="H4" s="69" t="s">
        <v>7</v>
      </c>
      <c r="I4" s="55" t="s">
        <v>8</v>
      </c>
      <c r="J4" s="31" t="s">
        <v>5</v>
      </c>
      <c r="K4" s="66" t="s">
        <v>6</v>
      </c>
      <c r="L4" s="32" t="s">
        <v>7</v>
      </c>
      <c r="M4" s="31" t="s">
        <v>8</v>
      </c>
      <c r="N4" s="31" t="s">
        <v>5</v>
      </c>
      <c r="O4" s="66" t="s">
        <v>6</v>
      </c>
      <c r="P4" s="32" t="s">
        <v>7</v>
      </c>
      <c r="Q4" s="31" t="s">
        <v>8</v>
      </c>
      <c r="R4" s="31" t="s">
        <v>5</v>
      </c>
      <c r="S4" s="66" t="s">
        <v>6</v>
      </c>
      <c r="T4" s="32" t="s">
        <v>7</v>
      </c>
      <c r="U4" s="31" t="s">
        <v>8</v>
      </c>
    </row>
    <row r="5" spans="1:21" ht="16.5" customHeight="1" x14ac:dyDescent="0.2">
      <c r="A5" s="135" t="s">
        <v>1</v>
      </c>
      <c r="B5" s="115" t="s">
        <v>108</v>
      </c>
      <c r="C5" s="60" t="s">
        <v>9</v>
      </c>
      <c r="D5" s="60">
        <v>90</v>
      </c>
      <c r="E5" s="60">
        <v>10</v>
      </c>
      <c r="F5" s="114" t="s">
        <v>61</v>
      </c>
      <c r="G5" s="68" t="s">
        <v>9</v>
      </c>
      <c r="H5" s="68">
        <v>90</v>
      </c>
      <c r="I5" s="68">
        <v>10</v>
      </c>
      <c r="J5" s="105" t="s">
        <v>148</v>
      </c>
      <c r="K5" s="54" t="s">
        <v>3</v>
      </c>
      <c r="L5" s="54">
        <v>80</v>
      </c>
      <c r="M5" s="54">
        <v>9</v>
      </c>
      <c r="N5" s="114" t="s">
        <v>122</v>
      </c>
      <c r="O5" s="68" t="s">
        <v>9</v>
      </c>
      <c r="P5" s="68">
        <v>90</v>
      </c>
      <c r="Q5" s="68">
        <v>10</v>
      </c>
      <c r="R5" s="114" t="s">
        <v>3</v>
      </c>
      <c r="S5" s="68" t="s">
        <v>9</v>
      </c>
      <c r="T5" s="68">
        <v>90</v>
      </c>
      <c r="U5" s="68">
        <v>10</v>
      </c>
    </row>
    <row r="6" spans="1:21" ht="16.5" x14ac:dyDescent="0.2">
      <c r="A6" s="135"/>
      <c r="B6" s="115"/>
      <c r="C6" s="87" t="s">
        <v>95</v>
      </c>
      <c r="D6" s="60">
        <v>10</v>
      </c>
      <c r="E6" s="60">
        <v>1</v>
      </c>
      <c r="F6" s="114"/>
      <c r="G6" s="68"/>
      <c r="H6" s="68"/>
      <c r="I6" s="68"/>
      <c r="J6" s="106"/>
      <c r="K6" s="55" t="s">
        <v>314</v>
      </c>
      <c r="L6" s="54">
        <v>63</v>
      </c>
      <c r="M6" s="54">
        <v>7</v>
      </c>
      <c r="N6" s="114"/>
      <c r="O6" s="68"/>
      <c r="P6" s="68"/>
      <c r="Q6" s="68"/>
      <c r="R6" s="114"/>
      <c r="S6" s="68"/>
      <c r="T6" s="68"/>
      <c r="U6" s="68"/>
    </row>
    <row r="7" spans="1:21" ht="16.5" customHeight="1" x14ac:dyDescent="0.25">
      <c r="A7" s="135" t="s">
        <v>10</v>
      </c>
      <c r="B7" s="141" t="s">
        <v>250</v>
      </c>
      <c r="C7" s="5" t="s">
        <v>312</v>
      </c>
      <c r="D7" s="59">
        <v>60</v>
      </c>
      <c r="E7" s="5">
        <v>6.5</v>
      </c>
      <c r="F7" s="104" t="s">
        <v>107</v>
      </c>
      <c r="G7" s="31" t="s">
        <v>313</v>
      </c>
      <c r="H7" s="31">
        <v>50</v>
      </c>
      <c r="I7" s="31">
        <v>6</v>
      </c>
      <c r="J7" s="106"/>
      <c r="K7" s="55" t="s">
        <v>52</v>
      </c>
      <c r="L7" s="54">
        <v>23</v>
      </c>
      <c r="M7" s="54">
        <v>2.5</v>
      </c>
      <c r="N7" s="116" t="s">
        <v>193</v>
      </c>
      <c r="O7" s="58" t="s">
        <v>194</v>
      </c>
      <c r="P7" s="5">
        <v>20</v>
      </c>
      <c r="Q7" s="89">
        <v>2</v>
      </c>
      <c r="R7" s="104" t="s">
        <v>39</v>
      </c>
      <c r="S7" s="31" t="s">
        <v>315</v>
      </c>
      <c r="T7" s="31">
        <v>63</v>
      </c>
      <c r="U7" s="66">
        <v>7</v>
      </c>
    </row>
    <row r="8" spans="1:21" ht="17.25" x14ac:dyDescent="0.25">
      <c r="A8" s="128"/>
      <c r="B8" s="141"/>
      <c r="C8" s="5" t="s">
        <v>184</v>
      </c>
      <c r="D8" s="59">
        <v>16</v>
      </c>
      <c r="E8" s="5">
        <v>1.8</v>
      </c>
      <c r="F8" s="104"/>
      <c r="G8" s="31" t="s">
        <v>123</v>
      </c>
      <c r="H8" s="31">
        <v>23</v>
      </c>
      <c r="I8" s="31">
        <v>3</v>
      </c>
      <c r="J8" s="106"/>
      <c r="K8" s="55" t="s">
        <v>117</v>
      </c>
      <c r="L8" s="55">
        <v>52.6</v>
      </c>
      <c r="M8" s="55">
        <v>5.7</v>
      </c>
      <c r="N8" s="117"/>
      <c r="O8" s="58" t="s">
        <v>195</v>
      </c>
      <c r="P8" s="49">
        <v>10</v>
      </c>
      <c r="Q8" s="49">
        <v>1</v>
      </c>
      <c r="R8" s="104"/>
      <c r="S8" s="31" t="s">
        <v>27</v>
      </c>
      <c r="T8" s="66">
        <v>10</v>
      </c>
      <c r="U8" s="66">
        <v>1</v>
      </c>
    </row>
    <row r="9" spans="1:21" ht="17.25" x14ac:dyDescent="0.25">
      <c r="A9" s="128"/>
      <c r="B9" s="141"/>
      <c r="C9" s="5"/>
      <c r="D9" s="59"/>
      <c r="E9" s="5"/>
      <c r="F9" s="104"/>
      <c r="G9" s="31" t="s">
        <v>24</v>
      </c>
      <c r="H9" s="31">
        <v>2</v>
      </c>
      <c r="I9" s="31">
        <v>0.3</v>
      </c>
      <c r="J9" s="106"/>
      <c r="K9" s="51" t="s">
        <v>24</v>
      </c>
      <c r="L9" s="52">
        <v>10.5</v>
      </c>
      <c r="M9" s="33">
        <v>1.2</v>
      </c>
      <c r="N9" s="117"/>
      <c r="O9" s="58" t="s">
        <v>196</v>
      </c>
      <c r="P9" s="5">
        <v>10</v>
      </c>
      <c r="Q9" s="89">
        <v>1</v>
      </c>
      <c r="R9" s="104"/>
      <c r="S9" s="31" t="s">
        <v>46</v>
      </c>
      <c r="T9" s="66">
        <v>2</v>
      </c>
      <c r="U9" s="66">
        <v>0.3</v>
      </c>
    </row>
    <row r="10" spans="1:21" ht="16.5" customHeight="1" x14ac:dyDescent="0.25">
      <c r="A10" s="128"/>
      <c r="B10" s="141"/>
      <c r="C10" s="48"/>
      <c r="D10" s="2"/>
      <c r="E10" s="2"/>
      <c r="F10" s="104"/>
      <c r="G10" s="31" t="s">
        <v>125</v>
      </c>
      <c r="H10" s="31">
        <v>18.75</v>
      </c>
      <c r="I10" s="31">
        <v>2</v>
      </c>
      <c r="J10" s="106"/>
      <c r="K10" s="55" t="s">
        <v>124</v>
      </c>
      <c r="L10" s="54">
        <v>21</v>
      </c>
      <c r="M10" s="55">
        <v>2.2999999999999998</v>
      </c>
      <c r="N10" s="117"/>
      <c r="O10" s="58" t="s">
        <v>197</v>
      </c>
      <c r="P10" s="16">
        <v>40</v>
      </c>
      <c r="Q10" s="16">
        <v>4</v>
      </c>
      <c r="R10" s="104"/>
      <c r="S10" s="31"/>
      <c r="T10" s="66"/>
      <c r="U10" s="66"/>
    </row>
    <row r="11" spans="1:21" ht="17.25" customHeight="1" x14ac:dyDescent="0.25">
      <c r="A11" s="128"/>
      <c r="B11" s="141"/>
      <c r="C11" s="48"/>
      <c r="D11" s="2"/>
      <c r="E11" s="2"/>
      <c r="F11" s="104"/>
      <c r="G11" s="31"/>
      <c r="H11" s="31"/>
      <c r="I11" s="31"/>
      <c r="J11" s="106"/>
      <c r="K11" s="55"/>
      <c r="L11" s="54"/>
      <c r="M11" s="55"/>
      <c r="N11" s="117"/>
      <c r="O11" s="58"/>
      <c r="P11" s="16"/>
      <c r="Q11" s="16"/>
      <c r="R11" s="104"/>
      <c r="S11" s="31"/>
      <c r="T11" s="31"/>
      <c r="U11" s="66"/>
    </row>
    <row r="12" spans="1:21" ht="17.25" x14ac:dyDescent="0.25">
      <c r="A12" s="128"/>
      <c r="B12" s="141"/>
      <c r="C12" s="48"/>
      <c r="D12" s="2"/>
      <c r="E12" s="2"/>
      <c r="F12" s="104"/>
      <c r="G12" s="31"/>
      <c r="H12" s="31"/>
      <c r="I12" s="66"/>
      <c r="J12" s="106"/>
      <c r="K12" s="55"/>
      <c r="L12" s="54"/>
      <c r="M12" s="55"/>
      <c r="N12" s="117"/>
      <c r="O12" s="58"/>
      <c r="P12" s="16"/>
      <c r="Q12" s="16"/>
      <c r="R12" s="104"/>
      <c r="S12" s="31"/>
      <c r="T12" s="31"/>
      <c r="U12" s="66"/>
    </row>
    <row r="13" spans="1:21" ht="16.5" x14ac:dyDescent="0.2">
      <c r="A13" s="128"/>
      <c r="B13" s="141"/>
      <c r="C13" s="48"/>
      <c r="D13" s="2"/>
      <c r="E13" s="2"/>
      <c r="F13" s="104"/>
      <c r="G13" s="31"/>
      <c r="H13" s="31"/>
      <c r="I13" s="66"/>
      <c r="J13" s="106"/>
      <c r="K13" s="55"/>
      <c r="L13" s="54"/>
      <c r="M13" s="55"/>
      <c r="N13" s="117"/>
      <c r="O13" s="5"/>
      <c r="P13" s="5"/>
      <c r="Q13" s="89"/>
      <c r="R13" s="104"/>
      <c r="S13" s="31"/>
      <c r="T13" s="31"/>
      <c r="U13" s="66"/>
    </row>
    <row r="14" spans="1:21" ht="16.5" x14ac:dyDescent="0.2">
      <c r="A14" s="128"/>
      <c r="B14" s="141"/>
      <c r="C14" s="2"/>
      <c r="D14" s="2"/>
      <c r="E14" s="2"/>
      <c r="F14" s="104"/>
      <c r="G14" s="31"/>
      <c r="H14" s="31"/>
      <c r="I14" s="66"/>
      <c r="J14" s="107"/>
      <c r="K14" s="55"/>
      <c r="L14" s="55"/>
      <c r="M14" s="55"/>
      <c r="N14" s="118"/>
      <c r="O14" s="5"/>
      <c r="P14" s="5"/>
      <c r="Q14" s="89"/>
      <c r="R14" s="104"/>
      <c r="S14" s="31"/>
      <c r="T14" s="31"/>
      <c r="U14" s="66"/>
    </row>
    <row r="15" spans="1:21" ht="16.5" customHeight="1" x14ac:dyDescent="0.25">
      <c r="A15" s="135" t="s">
        <v>11</v>
      </c>
      <c r="B15" s="137" t="s">
        <v>97</v>
      </c>
      <c r="C15" s="5" t="s">
        <v>98</v>
      </c>
      <c r="D15" s="45">
        <v>30</v>
      </c>
      <c r="E15" s="61">
        <v>3.3</v>
      </c>
      <c r="F15" s="104" t="s">
        <v>248</v>
      </c>
      <c r="G15" s="31" t="s">
        <v>247</v>
      </c>
      <c r="H15" s="73">
        <v>65</v>
      </c>
      <c r="I15" s="31">
        <v>7</v>
      </c>
      <c r="J15" s="138"/>
      <c r="K15" s="55"/>
      <c r="L15" s="54"/>
      <c r="M15" s="54"/>
      <c r="N15" s="116" t="s">
        <v>172</v>
      </c>
      <c r="O15" s="89" t="s">
        <v>34</v>
      </c>
      <c r="P15" s="89">
        <v>63.2</v>
      </c>
      <c r="Q15" s="89">
        <v>7</v>
      </c>
      <c r="R15" s="139" t="s">
        <v>40</v>
      </c>
      <c r="S15" s="51" t="s">
        <v>47</v>
      </c>
      <c r="T15" s="52">
        <v>50</v>
      </c>
      <c r="U15" s="31">
        <v>5</v>
      </c>
    </row>
    <row r="16" spans="1:21" ht="16.5" x14ac:dyDescent="0.25">
      <c r="A16" s="128"/>
      <c r="B16" s="128"/>
      <c r="C16" s="5" t="s">
        <v>99</v>
      </c>
      <c r="D16" s="45">
        <v>50</v>
      </c>
      <c r="E16" s="61">
        <f>D16*108/1000</f>
        <v>5.4</v>
      </c>
      <c r="F16" s="104"/>
      <c r="G16" s="31" t="s">
        <v>249</v>
      </c>
      <c r="H16" s="73">
        <v>20</v>
      </c>
      <c r="I16" s="31">
        <v>2</v>
      </c>
      <c r="J16" s="138"/>
      <c r="K16" s="55"/>
      <c r="L16" s="55"/>
      <c r="M16" s="54"/>
      <c r="N16" s="117"/>
      <c r="O16" s="89" t="s">
        <v>174</v>
      </c>
      <c r="P16" s="89">
        <v>30</v>
      </c>
      <c r="Q16" s="89">
        <f>P16*110/1000</f>
        <v>3.3</v>
      </c>
      <c r="R16" s="108"/>
      <c r="S16" s="51" t="s">
        <v>48</v>
      </c>
      <c r="T16" s="51">
        <v>30</v>
      </c>
      <c r="U16" s="31">
        <v>3</v>
      </c>
    </row>
    <row r="17" spans="1:21" ht="16.5" x14ac:dyDescent="0.2">
      <c r="A17" s="128"/>
      <c r="B17" s="128"/>
      <c r="C17" s="5" t="s">
        <v>100</v>
      </c>
      <c r="D17" s="46">
        <v>10</v>
      </c>
      <c r="E17" s="59">
        <v>1.2</v>
      </c>
      <c r="F17" s="104"/>
      <c r="G17" s="31"/>
      <c r="H17" s="31"/>
      <c r="I17" s="73"/>
      <c r="J17" s="138"/>
      <c r="K17" s="55"/>
      <c r="L17" s="54"/>
      <c r="M17" s="55"/>
      <c r="N17" s="117"/>
      <c r="O17" s="89" t="s">
        <v>175</v>
      </c>
      <c r="P17" s="89">
        <v>3.15</v>
      </c>
      <c r="Q17" s="89">
        <v>0.3</v>
      </c>
      <c r="R17" s="108"/>
      <c r="S17" s="31" t="s">
        <v>45</v>
      </c>
      <c r="T17" s="31">
        <v>1</v>
      </c>
      <c r="U17" s="66">
        <v>0.1</v>
      </c>
    </row>
    <row r="18" spans="1:21" ht="16.5" x14ac:dyDescent="0.2">
      <c r="A18" s="128"/>
      <c r="B18" s="128"/>
      <c r="C18" s="46"/>
      <c r="D18" s="46"/>
      <c r="E18" s="47"/>
      <c r="F18" s="104"/>
      <c r="G18" s="31"/>
      <c r="H18" s="73"/>
      <c r="I18" s="73"/>
      <c r="J18" s="138"/>
      <c r="K18" s="55"/>
      <c r="L18" s="54"/>
      <c r="M18" s="55"/>
      <c r="N18" s="117"/>
      <c r="O18" s="89" t="s">
        <v>176</v>
      </c>
      <c r="P18" s="89">
        <v>2</v>
      </c>
      <c r="Q18" s="89">
        <f>P18*110/1000</f>
        <v>0.22</v>
      </c>
      <c r="R18" s="108"/>
      <c r="S18" s="31"/>
      <c r="T18" s="66"/>
      <c r="U18" s="31"/>
    </row>
    <row r="19" spans="1:21" ht="16.5" x14ac:dyDescent="0.2">
      <c r="A19" s="128"/>
      <c r="B19" s="128"/>
      <c r="C19" s="59"/>
      <c r="D19" s="59"/>
      <c r="E19" s="59"/>
      <c r="F19" s="104"/>
      <c r="G19" s="31"/>
      <c r="H19" s="73"/>
      <c r="I19" s="73"/>
      <c r="J19" s="138"/>
      <c r="K19" s="55"/>
      <c r="L19" s="54"/>
      <c r="M19" s="55"/>
      <c r="N19" s="117"/>
      <c r="O19" s="5"/>
      <c r="P19" s="89"/>
      <c r="Q19" s="89"/>
      <c r="R19" s="108"/>
      <c r="S19" s="31"/>
      <c r="T19" s="31"/>
      <c r="U19" s="66"/>
    </row>
    <row r="20" spans="1:21" ht="16.5" x14ac:dyDescent="0.2">
      <c r="A20" s="128"/>
      <c r="B20" s="128"/>
      <c r="C20" s="59"/>
      <c r="D20" s="59"/>
      <c r="E20" s="59"/>
      <c r="F20" s="104"/>
      <c r="G20" s="31"/>
      <c r="H20" s="31"/>
      <c r="I20" s="73"/>
      <c r="J20" s="138"/>
      <c r="K20" s="55"/>
      <c r="L20" s="55"/>
      <c r="M20" s="54"/>
      <c r="N20" s="118"/>
      <c r="O20" s="5"/>
      <c r="P20" s="5"/>
      <c r="Q20" s="89"/>
      <c r="R20" s="108"/>
      <c r="S20" s="31"/>
      <c r="T20" s="31"/>
      <c r="U20" s="66"/>
    </row>
    <row r="21" spans="1:21" ht="16.5" customHeight="1" x14ac:dyDescent="0.25">
      <c r="A21" s="135" t="s">
        <v>12</v>
      </c>
      <c r="B21" s="136" t="s">
        <v>140</v>
      </c>
      <c r="C21" s="49" t="s">
        <v>141</v>
      </c>
      <c r="D21" s="50">
        <v>70</v>
      </c>
      <c r="E21" s="49">
        <v>7</v>
      </c>
      <c r="F21" s="104" t="s">
        <v>149</v>
      </c>
      <c r="G21" s="31" t="s">
        <v>150</v>
      </c>
      <c r="H21" s="54">
        <v>73.7</v>
      </c>
      <c r="I21" s="55">
        <v>8</v>
      </c>
      <c r="J21" s="104"/>
      <c r="K21" s="34"/>
      <c r="L21" s="88"/>
      <c r="M21" s="31"/>
      <c r="N21" s="104" t="s">
        <v>37</v>
      </c>
      <c r="O21" s="31" t="s">
        <v>37</v>
      </c>
      <c r="P21" s="66">
        <v>70</v>
      </c>
      <c r="Q21" s="31">
        <v>7</v>
      </c>
      <c r="R21" s="104" t="s">
        <v>142</v>
      </c>
      <c r="S21" s="31" t="s">
        <v>117</v>
      </c>
      <c r="T21" s="66">
        <v>73.7</v>
      </c>
      <c r="U21" s="31">
        <v>7</v>
      </c>
    </row>
    <row r="22" spans="1:21" ht="16.5" customHeight="1" x14ac:dyDescent="0.25">
      <c r="A22" s="128"/>
      <c r="B22" s="136"/>
      <c r="C22" s="18" t="s">
        <v>73</v>
      </c>
      <c r="D22" s="50">
        <v>3.8</v>
      </c>
      <c r="E22" s="49">
        <v>0.5</v>
      </c>
      <c r="F22" s="104"/>
      <c r="G22" s="34" t="s">
        <v>46</v>
      </c>
      <c r="H22" s="66">
        <v>2</v>
      </c>
      <c r="I22" s="31">
        <v>0.3</v>
      </c>
      <c r="J22" s="104"/>
      <c r="K22" s="34"/>
      <c r="L22" s="88"/>
      <c r="M22" s="31"/>
      <c r="N22" s="104"/>
      <c r="O22" s="34"/>
      <c r="P22" s="66"/>
      <c r="Q22" s="31"/>
      <c r="R22" s="108"/>
      <c r="S22" s="34" t="s">
        <v>46</v>
      </c>
      <c r="T22" s="66">
        <v>2</v>
      </c>
      <c r="U22" s="31">
        <v>0.3</v>
      </c>
    </row>
    <row r="23" spans="1:21" ht="16.5" customHeight="1" x14ac:dyDescent="0.25">
      <c r="A23" s="128"/>
      <c r="B23" s="136"/>
      <c r="C23" s="18"/>
      <c r="D23" s="50"/>
      <c r="E23" s="49"/>
      <c r="F23" s="104"/>
      <c r="G23" s="34"/>
      <c r="H23" s="66"/>
      <c r="I23" s="31"/>
      <c r="J23" s="104"/>
      <c r="K23" s="34"/>
      <c r="L23" s="31"/>
      <c r="M23" s="88"/>
      <c r="N23" s="104"/>
      <c r="O23" s="34"/>
      <c r="P23" s="66"/>
      <c r="Q23" s="31"/>
      <c r="R23" s="108"/>
      <c r="S23" s="34"/>
      <c r="T23" s="31"/>
      <c r="U23" s="66"/>
    </row>
    <row r="24" spans="1:21" ht="16.5" x14ac:dyDescent="0.25">
      <c r="A24" s="128"/>
      <c r="B24" s="136"/>
      <c r="C24" s="18"/>
      <c r="D24" s="49"/>
      <c r="E24" s="50"/>
      <c r="F24" s="104"/>
      <c r="G24" s="34"/>
      <c r="H24" s="31"/>
      <c r="I24" s="66"/>
      <c r="J24" s="104"/>
      <c r="K24" s="34"/>
      <c r="L24" s="88"/>
      <c r="M24" s="31"/>
      <c r="N24" s="104"/>
      <c r="O24" s="34"/>
      <c r="P24" s="31"/>
      <c r="Q24" s="66"/>
      <c r="R24" s="108"/>
      <c r="S24" s="67"/>
      <c r="T24" s="31"/>
      <c r="U24" s="66"/>
    </row>
    <row r="25" spans="1:21" ht="16.5" x14ac:dyDescent="0.25">
      <c r="A25" s="128"/>
      <c r="B25" s="136"/>
      <c r="C25" s="50"/>
      <c r="D25" s="50"/>
      <c r="E25" s="49"/>
      <c r="F25" s="104"/>
      <c r="G25" s="66"/>
      <c r="H25" s="66"/>
      <c r="I25" s="31"/>
      <c r="J25" s="104"/>
      <c r="K25" s="34"/>
      <c r="L25" s="88"/>
      <c r="M25" s="31"/>
      <c r="N25" s="104"/>
      <c r="O25" s="66"/>
      <c r="P25" s="66"/>
      <c r="Q25" s="31"/>
      <c r="R25" s="108"/>
      <c r="S25" s="67"/>
      <c r="T25" s="31"/>
      <c r="U25" s="66"/>
    </row>
    <row r="26" spans="1:21" ht="16.5" customHeight="1" x14ac:dyDescent="0.25">
      <c r="A26" s="127" t="s">
        <v>13</v>
      </c>
      <c r="B26" s="104" t="s">
        <v>256</v>
      </c>
      <c r="C26" s="34" t="s">
        <v>247</v>
      </c>
      <c r="D26" s="88">
        <f>E26*1000/80</f>
        <v>18.75</v>
      </c>
      <c r="E26" s="31">
        <v>1.5</v>
      </c>
      <c r="F26" s="113" t="s">
        <v>257</v>
      </c>
      <c r="G26" s="5" t="s">
        <v>258</v>
      </c>
      <c r="H26" s="5">
        <v>20</v>
      </c>
      <c r="I26" s="89">
        <v>2</v>
      </c>
      <c r="J26" s="105" t="s">
        <v>181</v>
      </c>
      <c r="K26" s="31" t="s">
        <v>182</v>
      </c>
      <c r="L26" s="73">
        <f>M26*1000/70</f>
        <v>28.571428571428573</v>
      </c>
      <c r="M26" s="31">
        <v>2</v>
      </c>
      <c r="N26" s="105" t="s">
        <v>51</v>
      </c>
      <c r="O26" s="31" t="s">
        <v>42</v>
      </c>
      <c r="P26" s="66">
        <v>25</v>
      </c>
      <c r="Q26" s="31">
        <v>2</v>
      </c>
      <c r="R26" s="132" t="s">
        <v>185</v>
      </c>
      <c r="S26" s="31" t="s">
        <v>49</v>
      </c>
      <c r="T26" s="66">
        <v>31.5</v>
      </c>
      <c r="U26" s="31">
        <v>3</v>
      </c>
    </row>
    <row r="27" spans="1:21" ht="16.5" customHeight="1" x14ac:dyDescent="0.25">
      <c r="A27" s="127"/>
      <c r="B27" s="104"/>
      <c r="C27" s="34" t="s">
        <v>124</v>
      </c>
      <c r="D27" s="88">
        <f>E27*1000/80</f>
        <v>33.75</v>
      </c>
      <c r="E27" s="31">
        <v>2.7</v>
      </c>
      <c r="F27" s="113"/>
      <c r="G27" s="5"/>
      <c r="H27" s="89"/>
      <c r="I27" s="5"/>
      <c r="J27" s="106"/>
      <c r="K27" s="34" t="s">
        <v>24</v>
      </c>
      <c r="L27" s="73">
        <f>M27*1000/70</f>
        <v>8.5714285714285712</v>
      </c>
      <c r="M27" s="31">
        <v>0.6</v>
      </c>
      <c r="N27" s="106"/>
      <c r="O27" s="31" t="s">
        <v>52</v>
      </c>
      <c r="P27" s="66">
        <v>12.5</v>
      </c>
      <c r="Q27" s="31">
        <v>2</v>
      </c>
      <c r="R27" s="133"/>
      <c r="S27" s="31" t="s">
        <v>98</v>
      </c>
      <c r="T27" s="66">
        <v>10.5</v>
      </c>
      <c r="U27" s="31">
        <v>1</v>
      </c>
    </row>
    <row r="28" spans="1:21" ht="16.5" customHeight="1" x14ac:dyDescent="0.25">
      <c r="A28" s="127"/>
      <c r="B28" s="104"/>
      <c r="C28" s="34" t="s">
        <v>131</v>
      </c>
      <c r="D28" s="31">
        <f>E28*1000/80</f>
        <v>2.5</v>
      </c>
      <c r="E28" s="88">
        <v>0.2</v>
      </c>
      <c r="F28" s="113"/>
      <c r="G28" s="5"/>
      <c r="H28" s="5"/>
      <c r="I28" s="89"/>
      <c r="J28" s="106"/>
      <c r="K28" s="31" t="s">
        <v>183</v>
      </c>
      <c r="L28" s="73"/>
      <c r="M28" s="73">
        <v>1</v>
      </c>
      <c r="N28" s="106"/>
      <c r="O28" s="31"/>
      <c r="P28" s="31"/>
      <c r="Q28" s="66"/>
      <c r="R28" s="133"/>
      <c r="S28" s="34" t="s">
        <v>50</v>
      </c>
      <c r="T28" s="66" t="s">
        <v>38</v>
      </c>
      <c r="U28" s="66">
        <v>0.1</v>
      </c>
    </row>
    <row r="29" spans="1:21" ht="17.25" customHeight="1" x14ac:dyDescent="0.25">
      <c r="A29" s="127"/>
      <c r="B29" s="104"/>
      <c r="C29" s="34" t="s">
        <v>132</v>
      </c>
      <c r="D29" s="88"/>
      <c r="E29" s="31"/>
      <c r="F29" s="113"/>
      <c r="G29" s="5"/>
      <c r="H29" s="5" t="s">
        <v>22</v>
      </c>
      <c r="I29" s="89"/>
      <c r="J29" s="106"/>
      <c r="K29" s="34" t="s">
        <v>124</v>
      </c>
      <c r="L29" s="73"/>
      <c r="M29" s="31">
        <v>1</v>
      </c>
      <c r="N29" s="106"/>
      <c r="O29" s="31"/>
      <c r="P29" s="31"/>
      <c r="Q29" s="66"/>
      <c r="R29" s="133"/>
      <c r="S29" s="31"/>
      <c r="T29" s="31"/>
      <c r="U29" s="66"/>
    </row>
    <row r="30" spans="1:21" ht="16.5" x14ac:dyDescent="0.25">
      <c r="A30" s="127"/>
      <c r="B30" s="104"/>
      <c r="C30" s="34"/>
      <c r="D30" s="88"/>
      <c r="E30" s="31"/>
      <c r="F30" s="113"/>
      <c r="G30" s="5"/>
      <c r="H30" s="5"/>
      <c r="I30" s="89"/>
      <c r="J30" s="107"/>
      <c r="K30" s="34" t="s">
        <v>184</v>
      </c>
      <c r="L30" s="73"/>
      <c r="M30" s="31">
        <v>2</v>
      </c>
      <c r="N30" s="107"/>
      <c r="O30" s="31"/>
      <c r="P30" s="31"/>
      <c r="Q30" s="66"/>
      <c r="R30" s="134"/>
      <c r="S30" s="31"/>
      <c r="T30" s="31"/>
      <c r="U30" s="66"/>
    </row>
    <row r="31" spans="1:21" ht="16.5" x14ac:dyDescent="0.25">
      <c r="A31" s="127" t="s">
        <v>2</v>
      </c>
      <c r="B31" s="128"/>
      <c r="C31" s="5"/>
      <c r="D31" s="25"/>
      <c r="E31" s="25"/>
      <c r="F31" s="66" t="s">
        <v>2</v>
      </c>
      <c r="G31" s="31"/>
      <c r="H31" s="31"/>
      <c r="I31" s="66"/>
      <c r="J31" s="75" t="s">
        <v>2</v>
      </c>
      <c r="K31" s="31" t="s">
        <v>120</v>
      </c>
      <c r="L31" s="31"/>
      <c r="M31" s="75"/>
      <c r="N31" s="66" t="s">
        <v>2</v>
      </c>
      <c r="O31" s="31"/>
      <c r="P31" s="31"/>
      <c r="Q31" s="66"/>
      <c r="R31" s="66"/>
      <c r="S31" s="71"/>
      <c r="T31" s="71"/>
      <c r="U31" s="66"/>
    </row>
    <row r="32" spans="1:21" ht="16.5" x14ac:dyDescent="0.25">
      <c r="A32" s="127" t="s">
        <v>14</v>
      </c>
      <c r="B32" s="128"/>
      <c r="C32" s="25"/>
      <c r="D32" s="5"/>
      <c r="E32" s="25"/>
      <c r="F32" s="66" t="s">
        <v>14</v>
      </c>
      <c r="G32" s="66" t="s">
        <v>121</v>
      </c>
      <c r="H32" s="31">
        <v>1</v>
      </c>
      <c r="I32" s="66"/>
      <c r="J32" s="66" t="s">
        <v>14</v>
      </c>
      <c r="K32" s="66"/>
      <c r="L32" s="31"/>
      <c r="M32" s="66"/>
      <c r="N32" s="66" t="s">
        <v>14</v>
      </c>
      <c r="O32" s="66"/>
      <c r="P32" s="31"/>
      <c r="Q32" s="66"/>
      <c r="R32" s="66" t="s">
        <v>14</v>
      </c>
      <c r="S32" s="66"/>
      <c r="T32" s="31"/>
      <c r="U32" s="66"/>
    </row>
    <row r="33" spans="1:21" ht="16.5" customHeight="1" x14ac:dyDescent="0.2">
      <c r="A33" s="129" t="s">
        <v>15</v>
      </c>
      <c r="B33" s="124" t="s">
        <v>16</v>
      </c>
      <c r="C33" s="124"/>
      <c r="D33" s="8">
        <v>3</v>
      </c>
      <c r="E33" s="9">
        <f>D33*45</f>
        <v>135</v>
      </c>
      <c r="F33" s="124" t="s">
        <v>16</v>
      </c>
      <c r="G33" s="124"/>
      <c r="H33" s="8">
        <v>4</v>
      </c>
      <c r="I33" s="9">
        <f>H33*45</f>
        <v>180</v>
      </c>
      <c r="J33" s="124" t="s">
        <v>16</v>
      </c>
      <c r="K33" s="124"/>
      <c r="L33" s="8">
        <v>2</v>
      </c>
      <c r="M33" s="9">
        <f>L33*45</f>
        <v>90</v>
      </c>
      <c r="N33" s="124" t="s">
        <v>16</v>
      </c>
      <c r="O33" s="124"/>
      <c r="P33" s="8">
        <v>2</v>
      </c>
      <c r="Q33" s="9">
        <f>P33*45</f>
        <v>90</v>
      </c>
      <c r="R33" s="124" t="s">
        <v>16</v>
      </c>
      <c r="S33" s="124"/>
      <c r="T33" s="8">
        <v>4</v>
      </c>
      <c r="U33" s="9">
        <f>T33*45</f>
        <v>180</v>
      </c>
    </row>
    <row r="34" spans="1:21" ht="16.5" customHeight="1" x14ac:dyDescent="0.2">
      <c r="A34" s="130"/>
      <c r="B34" s="20" t="s">
        <v>17</v>
      </c>
      <c r="C34" s="20"/>
      <c r="D34" s="8">
        <v>5</v>
      </c>
      <c r="E34" s="10">
        <f>D34*70</f>
        <v>350</v>
      </c>
      <c r="F34" s="124" t="s">
        <v>17</v>
      </c>
      <c r="G34" s="124"/>
      <c r="H34" s="8">
        <v>4.5</v>
      </c>
      <c r="I34" s="10">
        <f>H34*70</f>
        <v>315</v>
      </c>
      <c r="J34" s="124" t="s">
        <v>17</v>
      </c>
      <c r="K34" s="124"/>
      <c r="L34" s="8">
        <v>4.5</v>
      </c>
      <c r="M34" s="10">
        <f>L34*70</f>
        <v>315</v>
      </c>
      <c r="N34" s="124" t="s">
        <v>17</v>
      </c>
      <c r="O34" s="124"/>
      <c r="P34" s="8">
        <v>4.5</v>
      </c>
      <c r="Q34" s="10">
        <f>P34*70</f>
        <v>315</v>
      </c>
      <c r="R34" s="124" t="s">
        <v>17</v>
      </c>
      <c r="S34" s="124"/>
      <c r="T34" s="8">
        <v>4.5</v>
      </c>
      <c r="U34" s="10">
        <f>T34*70</f>
        <v>315</v>
      </c>
    </row>
    <row r="35" spans="1:21" ht="16.5" x14ac:dyDescent="0.2">
      <c r="A35" s="130"/>
      <c r="B35" s="20" t="s">
        <v>18</v>
      </c>
      <c r="C35" s="20"/>
      <c r="D35" s="8">
        <v>2.5</v>
      </c>
      <c r="E35" s="9">
        <f>D35*75</f>
        <v>187.5</v>
      </c>
      <c r="F35" s="124" t="s">
        <v>18</v>
      </c>
      <c r="G35" s="124"/>
      <c r="H35" s="8">
        <v>2.2000000000000002</v>
      </c>
      <c r="I35" s="9">
        <f>H35*75</f>
        <v>165</v>
      </c>
      <c r="J35" s="124" t="s">
        <v>18</v>
      </c>
      <c r="K35" s="124"/>
      <c r="L35" s="8">
        <v>2.1</v>
      </c>
      <c r="M35" s="9">
        <f>L35*75</f>
        <v>157.5</v>
      </c>
      <c r="N35" s="124" t="s">
        <v>18</v>
      </c>
      <c r="O35" s="124"/>
      <c r="P35" s="8">
        <v>2.8</v>
      </c>
      <c r="Q35" s="9">
        <f>P35*75</f>
        <v>210</v>
      </c>
      <c r="R35" s="124" t="s">
        <v>18</v>
      </c>
      <c r="S35" s="124"/>
      <c r="T35" s="8">
        <v>2.2000000000000002</v>
      </c>
      <c r="U35" s="9">
        <f>T35*75</f>
        <v>165</v>
      </c>
    </row>
    <row r="36" spans="1:21" ht="16.5" x14ac:dyDescent="0.2">
      <c r="A36" s="130"/>
      <c r="B36" s="20" t="s">
        <v>19</v>
      </c>
      <c r="C36" s="20"/>
      <c r="D36" s="8">
        <v>1.6</v>
      </c>
      <c r="E36" s="9">
        <f>D36*25</f>
        <v>40</v>
      </c>
      <c r="F36" s="124" t="s">
        <v>19</v>
      </c>
      <c r="G36" s="124"/>
      <c r="H36" s="8">
        <v>1.9</v>
      </c>
      <c r="I36" s="9">
        <f>H36*25</f>
        <v>47.5</v>
      </c>
      <c r="J36" s="124" t="s">
        <v>19</v>
      </c>
      <c r="K36" s="124"/>
      <c r="L36" s="8">
        <v>1.2</v>
      </c>
      <c r="M36" s="9">
        <f>L36*25</f>
        <v>30</v>
      </c>
      <c r="N36" s="124" t="s">
        <v>19</v>
      </c>
      <c r="O36" s="124"/>
      <c r="P36" s="8">
        <v>2</v>
      </c>
      <c r="Q36" s="9">
        <f>P36*25</f>
        <v>50</v>
      </c>
      <c r="R36" s="124" t="s">
        <v>19</v>
      </c>
      <c r="S36" s="124"/>
      <c r="T36" s="8">
        <v>1.5</v>
      </c>
      <c r="U36" s="9">
        <f>T36*25</f>
        <v>37.5</v>
      </c>
    </row>
    <row r="37" spans="1:21" ht="16.5" x14ac:dyDescent="0.2">
      <c r="A37" s="130"/>
      <c r="B37" s="20" t="s">
        <v>20</v>
      </c>
      <c r="C37" s="20"/>
      <c r="D37" s="11">
        <v>0</v>
      </c>
      <c r="E37" s="10">
        <f>D37*60</f>
        <v>0</v>
      </c>
      <c r="F37" s="124" t="s">
        <v>20</v>
      </c>
      <c r="G37" s="124"/>
      <c r="H37" s="11">
        <v>0</v>
      </c>
      <c r="I37" s="10">
        <f>H37*60</f>
        <v>0</v>
      </c>
      <c r="J37" s="124" t="s">
        <v>20</v>
      </c>
      <c r="K37" s="124"/>
      <c r="L37" s="11">
        <v>0</v>
      </c>
      <c r="M37" s="10">
        <f>L37*60</f>
        <v>0</v>
      </c>
      <c r="N37" s="124" t="s">
        <v>20</v>
      </c>
      <c r="O37" s="124"/>
      <c r="P37" s="11">
        <v>0</v>
      </c>
      <c r="Q37" s="10">
        <f>P37*60</f>
        <v>0</v>
      </c>
      <c r="R37" s="124" t="s">
        <v>20</v>
      </c>
      <c r="S37" s="124"/>
      <c r="T37" s="11">
        <v>0</v>
      </c>
      <c r="U37" s="10">
        <f>T37*60</f>
        <v>0</v>
      </c>
    </row>
    <row r="38" spans="1:21" ht="16.5" x14ac:dyDescent="0.2">
      <c r="A38" s="131"/>
      <c r="B38" s="125" t="s">
        <v>23</v>
      </c>
      <c r="C38" s="126"/>
      <c r="D38" s="11">
        <v>0</v>
      </c>
      <c r="E38" s="9">
        <v>0</v>
      </c>
      <c r="F38" s="125" t="s">
        <v>23</v>
      </c>
      <c r="G38" s="126"/>
      <c r="H38" s="11">
        <v>0</v>
      </c>
      <c r="I38" s="22">
        <v>0</v>
      </c>
      <c r="J38" s="125" t="s">
        <v>23</v>
      </c>
      <c r="K38" s="126"/>
      <c r="L38" s="11">
        <v>0</v>
      </c>
      <c r="M38" s="9">
        <f>L38*120</f>
        <v>0</v>
      </c>
      <c r="N38" s="125" t="s">
        <v>23</v>
      </c>
      <c r="O38" s="126"/>
      <c r="P38" s="11">
        <v>0</v>
      </c>
      <c r="Q38" s="9">
        <f>P38*120</f>
        <v>0</v>
      </c>
      <c r="R38" s="125" t="s">
        <v>23</v>
      </c>
      <c r="S38" s="126"/>
      <c r="T38" s="11">
        <v>0</v>
      </c>
      <c r="U38" s="22">
        <v>0</v>
      </c>
    </row>
    <row r="39" spans="1:21" s="21" customFormat="1" ht="16.5" x14ac:dyDescent="0.2">
      <c r="A39" s="12"/>
      <c r="B39" s="124" t="s">
        <v>21</v>
      </c>
      <c r="C39" s="124"/>
      <c r="D39" s="13"/>
      <c r="E39" s="10">
        <f>SUM(E33:E37)</f>
        <v>712.5</v>
      </c>
      <c r="F39" s="124" t="s">
        <v>21</v>
      </c>
      <c r="G39" s="124"/>
      <c r="H39" s="23"/>
      <c r="I39" s="10">
        <f>SUM(I33:I37)</f>
        <v>707.5</v>
      </c>
      <c r="J39" s="124" t="s">
        <v>21</v>
      </c>
      <c r="K39" s="124"/>
      <c r="L39" s="14"/>
      <c r="M39" s="10">
        <f>SUM(M33:M38)</f>
        <v>592.5</v>
      </c>
      <c r="N39" s="124" t="s">
        <v>21</v>
      </c>
      <c r="O39" s="124"/>
      <c r="P39" s="14"/>
      <c r="Q39" s="10">
        <f>SUM(Q33:Q38)</f>
        <v>665</v>
      </c>
      <c r="R39" s="124" t="s">
        <v>21</v>
      </c>
      <c r="S39" s="124"/>
      <c r="T39" s="23"/>
      <c r="U39" s="10">
        <f>SUM(U33:U37)</f>
        <v>697.5</v>
      </c>
    </row>
    <row r="40" spans="1:21" ht="16.5" x14ac:dyDescent="0.25">
      <c r="A40" s="3"/>
      <c r="B40" s="3"/>
      <c r="C40" s="29" t="s">
        <v>30</v>
      </c>
      <c r="D40" s="29" t="s">
        <v>66</v>
      </c>
      <c r="E40" s="29"/>
      <c r="F40" s="29"/>
      <c r="G40" s="29"/>
      <c r="H40" s="29"/>
      <c r="I40" s="29" t="s">
        <v>31</v>
      </c>
      <c r="J40" s="29" t="s">
        <v>65</v>
      </c>
      <c r="K40" s="29"/>
      <c r="L40" s="29"/>
      <c r="M40" s="29"/>
      <c r="N40" s="29"/>
      <c r="O40" s="29"/>
      <c r="P40" s="29"/>
      <c r="Q40" s="29" t="s">
        <v>32</v>
      </c>
      <c r="R40" s="30" t="s">
        <v>67</v>
      </c>
      <c r="S40" s="30"/>
      <c r="T40" s="30"/>
      <c r="U40" s="3"/>
    </row>
    <row r="41" spans="1:21" x14ac:dyDescent="0.2">
      <c r="B41" s="26" t="s">
        <v>28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</row>
    <row r="42" spans="1:21" x14ac:dyDescent="0.25">
      <c r="B42" s="27" t="s">
        <v>29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</row>
    <row r="43" spans="1:21" ht="16.5" customHeight="1" x14ac:dyDescent="0.2"/>
    <row r="46" spans="1:21" ht="16.5" customHeight="1" x14ac:dyDescent="0.2"/>
  </sheetData>
  <mergeCells count="70">
    <mergeCell ref="A15:A20"/>
    <mergeCell ref="A1:U1"/>
    <mergeCell ref="B3:E3"/>
    <mergeCell ref="F3:I3"/>
    <mergeCell ref="J3:M3"/>
    <mergeCell ref="N3:Q3"/>
    <mergeCell ref="R3:U3"/>
    <mergeCell ref="A2:K2"/>
    <mergeCell ref="R5:R6"/>
    <mergeCell ref="A7:A14"/>
    <mergeCell ref="B7:B14"/>
    <mergeCell ref="F7:F14"/>
    <mergeCell ref="N7:N14"/>
    <mergeCell ref="A5:A6"/>
    <mergeCell ref="B5:B6"/>
    <mergeCell ref="F5:F6"/>
    <mergeCell ref="N5:N6"/>
    <mergeCell ref="R7:R14"/>
    <mergeCell ref="B15:B20"/>
    <mergeCell ref="F15:F20"/>
    <mergeCell ref="J15:J20"/>
    <mergeCell ref="N15:N20"/>
    <mergeCell ref="R15:R20"/>
    <mergeCell ref="J5:J14"/>
    <mergeCell ref="R26:R30"/>
    <mergeCell ref="A21:A25"/>
    <mergeCell ref="B21:B25"/>
    <mergeCell ref="F21:F25"/>
    <mergeCell ref="J21:J25"/>
    <mergeCell ref="N21:N25"/>
    <mergeCell ref="R21:R25"/>
    <mergeCell ref="A26:A30"/>
    <mergeCell ref="B26:B30"/>
    <mergeCell ref="F26:F30"/>
    <mergeCell ref="J26:J30"/>
    <mergeCell ref="N26:N30"/>
    <mergeCell ref="A31:B31"/>
    <mergeCell ref="A32:B32"/>
    <mergeCell ref="A33:A38"/>
    <mergeCell ref="B33:C33"/>
    <mergeCell ref="F33:G33"/>
    <mergeCell ref="F35:G35"/>
    <mergeCell ref="F37:G37"/>
    <mergeCell ref="F36:G36"/>
    <mergeCell ref="B38:C38"/>
    <mergeCell ref="F38:G38"/>
    <mergeCell ref="N33:O33"/>
    <mergeCell ref="R33:S33"/>
    <mergeCell ref="F34:G34"/>
    <mergeCell ref="J34:K34"/>
    <mergeCell ref="N34:O34"/>
    <mergeCell ref="R34:S34"/>
    <mergeCell ref="J33:K33"/>
    <mergeCell ref="R36:S36"/>
    <mergeCell ref="J35:K35"/>
    <mergeCell ref="R39:S39"/>
    <mergeCell ref="N37:O37"/>
    <mergeCell ref="R37:S37"/>
    <mergeCell ref="J38:K38"/>
    <mergeCell ref="N38:O38"/>
    <mergeCell ref="R38:S38"/>
    <mergeCell ref="J37:K37"/>
    <mergeCell ref="R35:S35"/>
    <mergeCell ref="B39:C39"/>
    <mergeCell ref="F39:G39"/>
    <mergeCell ref="J39:K39"/>
    <mergeCell ref="N39:O39"/>
    <mergeCell ref="N35:O35"/>
    <mergeCell ref="J36:K36"/>
    <mergeCell ref="N36:O36"/>
  </mergeCells>
  <phoneticPr fontId="1" type="noConversion"/>
  <pageMargins left="0.2" right="0.2" top="0.2" bottom="0.2" header="0.2" footer="0.2"/>
  <pageSetup paperSize="9"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tabSelected="1" zoomScale="95" zoomScaleNormal="95" workbookViewId="0">
      <selection activeCell="N15" sqref="N15:Q20"/>
    </sheetView>
  </sheetViews>
  <sheetFormatPr defaultColWidth="9" defaultRowHeight="14.25" x14ac:dyDescent="0.2"/>
  <cols>
    <col min="1" max="1" width="5.75" style="15" customWidth="1"/>
    <col min="2" max="2" width="6.625" style="15" customWidth="1"/>
    <col min="3" max="3" width="7.875" style="15" customWidth="1"/>
    <col min="4" max="5" width="6.875" style="15" customWidth="1"/>
    <col min="6" max="6" width="6.625" style="15" customWidth="1"/>
    <col min="7" max="7" width="9" style="15"/>
    <col min="8" max="9" width="6.875" style="15" customWidth="1"/>
    <col min="10" max="10" width="6.625" style="15" customWidth="1"/>
    <col min="11" max="11" width="9" style="15"/>
    <col min="12" max="13" width="6.875" style="15" customWidth="1"/>
    <col min="14" max="14" width="6.625" style="15" customWidth="1"/>
    <col min="15" max="15" width="8.5" style="15" customWidth="1"/>
    <col min="16" max="17" width="6.875" style="15" customWidth="1"/>
    <col min="18" max="18" width="6.625" style="15" customWidth="1"/>
    <col min="19" max="19" width="9" style="15"/>
    <col min="20" max="21" width="6.875" style="15" customWidth="1"/>
    <col min="22" max="16384" width="9" style="15"/>
  </cols>
  <sheetData>
    <row r="1" spans="1:21" ht="21" x14ac:dyDescent="0.2">
      <c r="A1" s="119" t="s">
        <v>321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</row>
    <row r="2" spans="1:21" ht="21" x14ac:dyDescent="0.2">
      <c r="A2" s="121" t="s">
        <v>311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16.5" x14ac:dyDescent="0.25">
      <c r="A3" s="75" t="s">
        <v>0</v>
      </c>
      <c r="B3" s="103" t="s">
        <v>251</v>
      </c>
      <c r="C3" s="123"/>
      <c r="D3" s="123"/>
      <c r="E3" s="123"/>
      <c r="F3" s="103" t="s">
        <v>252</v>
      </c>
      <c r="G3" s="123"/>
      <c r="H3" s="123"/>
      <c r="I3" s="123"/>
      <c r="J3" s="103" t="s">
        <v>253</v>
      </c>
      <c r="K3" s="123"/>
      <c r="L3" s="123"/>
      <c r="M3" s="123"/>
      <c r="N3" s="103" t="s">
        <v>254</v>
      </c>
      <c r="O3" s="123"/>
      <c r="P3" s="123"/>
      <c r="Q3" s="123"/>
      <c r="R3" s="103" t="s">
        <v>255</v>
      </c>
      <c r="S3" s="123"/>
      <c r="T3" s="123"/>
      <c r="U3" s="123"/>
    </row>
    <row r="4" spans="1:21" ht="16.5" x14ac:dyDescent="0.2">
      <c r="A4" s="79" t="s">
        <v>4</v>
      </c>
      <c r="B4" s="5" t="s">
        <v>5</v>
      </c>
      <c r="C4" s="79" t="s">
        <v>6</v>
      </c>
      <c r="D4" s="6" t="s">
        <v>7</v>
      </c>
      <c r="E4" s="5" t="s">
        <v>8</v>
      </c>
      <c r="F4" s="5" t="s">
        <v>5</v>
      </c>
      <c r="G4" s="79" t="s">
        <v>6</v>
      </c>
      <c r="H4" s="6" t="s">
        <v>7</v>
      </c>
      <c r="I4" s="5" t="s">
        <v>8</v>
      </c>
      <c r="J4" s="5" t="s">
        <v>5</v>
      </c>
      <c r="K4" s="79" t="s">
        <v>6</v>
      </c>
      <c r="L4" s="6" t="s">
        <v>7</v>
      </c>
      <c r="M4" s="5" t="s">
        <v>8</v>
      </c>
      <c r="N4" s="5" t="s">
        <v>5</v>
      </c>
      <c r="O4" s="79" t="s">
        <v>6</v>
      </c>
      <c r="P4" s="6" t="s">
        <v>7</v>
      </c>
      <c r="Q4" s="5" t="s">
        <v>8</v>
      </c>
      <c r="R4" s="5" t="s">
        <v>5</v>
      </c>
      <c r="S4" s="79" t="s">
        <v>6</v>
      </c>
      <c r="T4" s="6" t="s">
        <v>7</v>
      </c>
      <c r="U4" s="5" t="s">
        <v>8</v>
      </c>
    </row>
    <row r="5" spans="1:21" ht="16.5" customHeight="1" x14ac:dyDescent="0.2">
      <c r="A5" s="112" t="s">
        <v>1</v>
      </c>
      <c r="B5" s="114" t="s">
        <v>208</v>
      </c>
      <c r="C5" s="76" t="s">
        <v>9</v>
      </c>
      <c r="D5" s="76">
        <v>90</v>
      </c>
      <c r="E5" s="76">
        <v>10</v>
      </c>
      <c r="F5" s="158" t="s">
        <v>61</v>
      </c>
      <c r="G5" s="86" t="s">
        <v>9</v>
      </c>
      <c r="H5" s="86">
        <v>90</v>
      </c>
      <c r="I5" s="86">
        <v>10</v>
      </c>
      <c r="J5" s="105" t="s">
        <v>260</v>
      </c>
      <c r="K5" s="75" t="s">
        <v>9</v>
      </c>
      <c r="L5" s="75">
        <v>90</v>
      </c>
      <c r="M5" s="75">
        <v>10</v>
      </c>
      <c r="N5" s="158" t="s">
        <v>61</v>
      </c>
      <c r="O5" s="89" t="s">
        <v>9</v>
      </c>
      <c r="P5" s="89">
        <v>90</v>
      </c>
      <c r="Q5" s="89">
        <v>10</v>
      </c>
      <c r="R5" s="115" t="s">
        <v>33</v>
      </c>
      <c r="S5" s="77" t="s">
        <v>9</v>
      </c>
      <c r="T5" s="77">
        <v>90</v>
      </c>
      <c r="U5" s="77">
        <v>10</v>
      </c>
    </row>
    <row r="6" spans="1:21" ht="16.5" x14ac:dyDescent="0.2">
      <c r="A6" s="112"/>
      <c r="B6" s="114"/>
      <c r="C6" s="76" t="s">
        <v>95</v>
      </c>
      <c r="D6" s="76">
        <v>10</v>
      </c>
      <c r="E6" s="76">
        <v>1</v>
      </c>
      <c r="F6" s="159"/>
      <c r="G6" s="86" t="s">
        <v>57</v>
      </c>
      <c r="H6" s="86" t="s">
        <v>38</v>
      </c>
      <c r="I6" s="86">
        <v>1</v>
      </c>
      <c r="J6" s="106"/>
      <c r="K6" s="75" t="s">
        <v>318</v>
      </c>
      <c r="L6" s="75">
        <v>36.799999999999997</v>
      </c>
      <c r="M6" s="75">
        <v>4</v>
      </c>
      <c r="N6" s="159"/>
      <c r="O6" s="89" t="s">
        <v>57</v>
      </c>
      <c r="P6" s="89" t="s">
        <v>38</v>
      </c>
      <c r="Q6" s="89">
        <v>1</v>
      </c>
      <c r="R6" s="115"/>
      <c r="S6" s="77"/>
      <c r="T6" s="77"/>
      <c r="U6" s="77"/>
    </row>
    <row r="7" spans="1:21" ht="16.5" customHeight="1" x14ac:dyDescent="0.25">
      <c r="A7" s="112" t="s">
        <v>10</v>
      </c>
      <c r="B7" s="116" t="s">
        <v>209</v>
      </c>
      <c r="C7" s="82" t="s">
        <v>316</v>
      </c>
      <c r="D7" s="5">
        <v>60</v>
      </c>
      <c r="E7" s="79">
        <v>6.5</v>
      </c>
      <c r="F7" s="104" t="s">
        <v>205</v>
      </c>
      <c r="G7" s="31" t="s">
        <v>317</v>
      </c>
      <c r="H7" s="31">
        <v>65</v>
      </c>
      <c r="I7" s="85">
        <v>7</v>
      </c>
      <c r="J7" s="106"/>
      <c r="K7" s="31" t="s">
        <v>117</v>
      </c>
      <c r="L7" s="31">
        <v>73.5</v>
      </c>
      <c r="M7" s="31">
        <v>8</v>
      </c>
      <c r="N7" s="104" t="s">
        <v>93</v>
      </c>
      <c r="O7" s="58" t="s">
        <v>147</v>
      </c>
      <c r="P7" s="31">
        <v>40</v>
      </c>
      <c r="Q7" s="88">
        <v>4</v>
      </c>
      <c r="R7" s="113" t="s">
        <v>301</v>
      </c>
      <c r="S7" s="82" t="s">
        <v>179</v>
      </c>
      <c r="T7" s="5">
        <v>70</v>
      </c>
      <c r="U7" s="79">
        <f>T7*110/1000</f>
        <v>7.7</v>
      </c>
    </row>
    <row r="8" spans="1:21" ht="17.25" x14ac:dyDescent="0.25">
      <c r="A8" s="108"/>
      <c r="B8" s="117"/>
      <c r="C8" s="76" t="s">
        <v>210</v>
      </c>
      <c r="D8" s="79">
        <v>16</v>
      </c>
      <c r="E8" s="5">
        <v>2</v>
      </c>
      <c r="F8" s="104"/>
      <c r="G8" s="31"/>
      <c r="H8" s="85"/>
      <c r="I8" s="85"/>
      <c r="J8" s="106"/>
      <c r="K8" s="31" t="s">
        <v>72</v>
      </c>
      <c r="L8" s="31">
        <v>3.15</v>
      </c>
      <c r="M8" s="31">
        <v>0.3</v>
      </c>
      <c r="N8" s="104"/>
      <c r="O8" s="58" t="s">
        <v>24</v>
      </c>
      <c r="P8" s="55">
        <v>25</v>
      </c>
      <c r="Q8" s="55">
        <v>2.5</v>
      </c>
      <c r="R8" s="113"/>
      <c r="S8" s="5" t="s">
        <v>302</v>
      </c>
      <c r="T8" s="5">
        <v>10</v>
      </c>
      <c r="U8" s="79">
        <v>1</v>
      </c>
    </row>
    <row r="9" spans="1:21" ht="17.25" customHeight="1" x14ac:dyDescent="0.25">
      <c r="A9" s="108"/>
      <c r="B9" s="117"/>
      <c r="C9" s="5"/>
      <c r="D9" s="79"/>
      <c r="E9" s="79"/>
      <c r="F9" s="104"/>
      <c r="G9" s="31"/>
      <c r="H9" s="85"/>
      <c r="I9" s="85"/>
      <c r="J9" s="106"/>
      <c r="K9" s="31" t="s">
        <v>24</v>
      </c>
      <c r="L9" s="31">
        <v>15.8</v>
      </c>
      <c r="M9" s="31">
        <v>2</v>
      </c>
      <c r="N9" s="104"/>
      <c r="O9" s="58" t="s">
        <v>124</v>
      </c>
      <c r="P9" s="31">
        <v>20</v>
      </c>
      <c r="Q9" s="88">
        <v>2</v>
      </c>
      <c r="R9" s="113"/>
      <c r="S9" s="5" t="s">
        <v>24</v>
      </c>
      <c r="T9" s="5">
        <v>10</v>
      </c>
      <c r="U9" s="79">
        <v>1</v>
      </c>
    </row>
    <row r="10" spans="1:21" ht="16.5" customHeight="1" x14ac:dyDescent="0.25">
      <c r="A10" s="108"/>
      <c r="B10" s="117"/>
      <c r="C10" s="5"/>
      <c r="D10" s="5"/>
      <c r="E10" s="79"/>
      <c r="F10" s="104"/>
      <c r="G10" s="31"/>
      <c r="H10" s="31"/>
      <c r="I10" s="85"/>
      <c r="J10" s="106"/>
      <c r="K10" s="31" t="s">
        <v>262</v>
      </c>
      <c r="L10" s="31">
        <v>10</v>
      </c>
      <c r="M10" s="31">
        <v>1</v>
      </c>
      <c r="N10" s="104"/>
      <c r="O10" s="58" t="s">
        <v>118</v>
      </c>
      <c r="P10" s="70">
        <v>15</v>
      </c>
      <c r="Q10" s="70">
        <v>1.5</v>
      </c>
      <c r="R10" s="113"/>
      <c r="S10" s="5" t="s">
        <v>170</v>
      </c>
      <c r="T10" s="5">
        <v>10.5</v>
      </c>
      <c r="U10" s="79">
        <v>1.2</v>
      </c>
    </row>
    <row r="11" spans="1:21" ht="16.5" customHeight="1" x14ac:dyDescent="0.2">
      <c r="A11" s="108"/>
      <c r="B11" s="117"/>
      <c r="C11" s="5"/>
      <c r="D11" s="5"/>
      <c r="E11" s="79"/>
      <c r="F11" s="104"/>
      <c r="G11" s="31"/>
      <c r="H11" s="31"/>
      <c r="I11" s="85"/>
      <c r="J11" s="106"/>
      <c r="K11" s="31" t="s">
        <v>261</v>
      </c>
      <c r="L11" s="85"/>
      <c r="M11" s="31"/>
      <c r="N11" s="104"/>
      <c r="O11" s="186" t="s">
        <v>322</v>
      </c>
      <c r="P11" s="186">
        <v>10</v>
      </c>
      <c r="Q11" s="70">
        <v>1.5</v>
      </c>
      <c r="R11" s="113"/>
      <c r="S11" s="5"/>
      <c r="T11" s="5"/>
      <c r="U11" s="79"/>
    </row>
    <row r="12" spans="1:21" ht="16.5" x14ac:dyDescent="0.2">
      <c r="A12" s="108"/>
      <c r="B12" s="117"/>
      <c r="C12" s="79"/>
      <c r="D12" s="79"/>
      <c r="E12" s="5"/>
      <c r="F12" s="104"/>
      <c r="G12" s="31"/>
      <c r="H12" s="31"/>
      <c r="I12" s="85"/>
      <c r="J12" s="106"/>
      <c r="K12" s="31"/>
      <c r="L12" s="75"/>
      <c r="M12" s="31"/>
      <c r="N12" s="104"/>
      <c r="O12" s="31"/>
      <c r="P12" s="31"/>
      <c r="Q12" s="88"/>
      <c r="R12" s="113"/>
      <c r="S12" s="5"/>
      <c r="T12" s="5"/>
      <c r="U12" s="79"/>
    </row>
    <row r="13" spans="1:21" ht="16.5" x14ac:dyDescent="0.2">
      <c r="A13" s="108"/>
      <c r="B13" s="117"/>
      <c r="C13" s="5"/>
      <c r="D13" s="79"/>
      <c r="E13" s="5"/>
      <c r="F13" s="104"/>
      <c r="G13" s="31"/>
      <c r="H13" s="31"/>
      <c r="I13" s="85"/>
      <c r="J13" s="106"/>
      <c r="K13" s="31"/>
      <c r="L13" s="75"/>
      <c r="M13" s="31"/>
      <c r="N13" s="104"/>
      <c r="O13" s="31"/>
      <c r="P13" s="31"/>
      <c r="Q13" s="88"/>
      <c r="R13" s="113"/>
      <c r="S13" s="5"/>
      <c r="T13" s="5"/>
      <c r="U13" s="79"/>
    </row>
    <row r="14" spans="1:21" ht="16.5" customHeight="1" x14ac:dyDescent="0.2">
      <c r="A14" s="108"/>
      <c r="B14" s="118"/>
      <c r="C14" s="5"/>
      <c r="D14" s="5"/>
      <c r="E14" s="79"/>
      <c r="F14" s="104"/>
      <c r="G14" s="31"/>
      <c r="H14" s="31"/>
      <c r="I14" s="85"/>
      <c r="J14" s="107"/>
      <c r="K14" s="31"/>
      <c r="L14" s="75"/>
      <c r="M14" s="31"/>
      <c r="N14" s="104"/>
      <c r="O14" s="31"/>
      <c r="P14" s="31"/>
      <c r="Q14" s="88"/>
      <c r="R14" s="113"/>
      <c r="S14" s="5"/>
      <c r="T14" s="5"/>
      <c r="U14" s="79"/>
    </row>
    <row r="15" spans="1:21" ht="16.5" customHeight="1" x14ac:dyDescent="0.2">
      <c r="A15" s="146" t="s">
        <v>11</v>
      </c>
      <c r="B15" s="105" t="s">
        <v>211</v>
      </c>
      <c r="C15" s="31" t="s">
        <v>53</v>
      </c>
      <c r="D15" s="75">
        <v>30</v>
      </c>
      <c r="E15" s="31">
        <v>3</v>
      </c>
      <c r="F15" s="105" t="s">
        <v>303</v>
      </c>
      <c r="G15" s="85" t="s">
        <v>188</v>
      </c>
      <c r="H15" s="85">
        <v>52.6</v>
      </c>
      <c r="I15" s="85">
        <v>5.68</v>
      </c>
      <c r="J15" s="116" t="s">
        <v>263</v>
      </c>
      <c r="K15" s="79" t="s">
        <v>85</v>
      </c>
      <c r="L15" s="79">
        <v>50</v>
      </c>
      <c r="M15" s="79" t="s">
        <v>264</v>
      </c>
      <c r="N15" s="105" t="s">
        <v>126</v>
      </c>
      <c r="O15" s="88" t="s">
        <v>127</v>
      </c>
      <c r="P15" s="88">
        <v>50</v>
      </c>
      <c r="Q15" s="88">
        <v>5</v>
      </c>
      <c r="R15" s="116" t="s">
        <v>189</v>
      </c>
      <c r="S15" s="62" t="s">
        <v>173</v>
      </c>
      <c r="T15" s="47">
        <v>50</v>
      </c>
      <c r="U15" s="5">
        <f>T15*110/1000</f>
        <v>5.5</v>
      </c>
    </row>
    <row r="16" spans="1:21" ht="16.5" x14ac:dyDescent="0.2">
      <c r="A16" s="147"/>
      <c r="B16" s="106"/>
      <c r="C16" s="31" t="s">
        <v>52</v>
      </c>
      <c r="D16" s="75">
        <v>50</v>
      </c>
      <c r="E16" s="31">
        <v>5</v>
      </c>
      <c r="F16" s="106"/>
      <c r="G16" s="31" t="s">
        <v>304</v>
      </c>
      <c r="H16" s="85">
        <v>21</v>
      </c>
      <c r="I16" s="31">
        <v>2</v>
      </c>
      <c r="J16" s="117"/>
      <c r="K16" s="97" t="s">
        <v>96</v>
      </c>
      <c r="L16" s="79"/>
      <c r="M16" s="79"/>
      <c r="N16" s="106"/>
      <c r="O16" s="88" t="s">
        <v>128</v>
      </c>
      <c r="P16" s="88">
        <v>10</v>
      </c>
      <c r="Q16" s="88">
        <v>1</v>
      </c>
      <c r="R16" s="117"/>
      <c r="S16" s="62" t="s">
        <v>124</v>
      </c>
      <c r="T16" s="46">
        <v>31.5</v>
      </c>
      <c r="U16" s="5">
        <v>3.5</v>
      </c>
    </row>
    <row r="17" spans="1:21" ht="17.25" x14ac:dyDescent="0.25">
      <c r="A17" s="147"/>
      <c r="B17" s="106"/>
      <c r="C17" s="31"/>
      <c r="D17" s="31"/>
      <c r="E17" s="75"/>
      <c r="F17" s="106"/>
      <c r="G17" s="85" t="s">
        <v>73</v>
      </c>
      <c r="H17" s="85"/>
      <c r="I17" s="85"/>
      <c r="J17" s="117"/>
      <c r="K17" s="97"/>
      <c r="L17" s="49"/>
      <c r="M17" s="49"/>
      <c r="N17" s="106"/>
      <c r="O17" s="58" t="s">
        <v>24</v>
      </c>
      <c r="P17" s="55">
        <v>15</v>
      </c>
      <c r="Q17" s="55">
        <v>1.5</v>
      </c>
      <c r="R17" s="117"/>
      <c r="S17" s="79"/>
      <c r="T17" s="79"/>
      <c r="U17" s="79"/>
    </row>
    <row r="18" spans="1:21" ht="16.5" x14ac:dyDescent="0.2">
      <c r="A18" s="147"/>
      <c r="B18" s="106"/>
      <c r="C18" s="31"/>
      <c r="D18" s="75"/>
      <c r="E18" s="75"/>
      <c r="F18" s="106"/>
      <c r="G18" s="85"/>
      <c r="H18" s="85"/>
      <c r="I18" s="85"/>
      <c r="J18" s="117"/>
      <c r="K18" s="79"/>
      <c r="L18" s="5"/>
      <c r="M18" s="79"/>
      <c r="N18" s="106"/>
      <c r="O18" s="88" t="s">
        <v>74</v>
      </c>
      <c r="P18" s="31"/>
      <c r="Q18" s="88"/>
      <c r="R18" s="117"/>
      <c r="S18" s="79"/>
      <c r="T18" s="79"/>
      <c r="U18" s="79"/>
    </row>
    <row r="19" spans="1:21" ht="16.5" x14ac:dyDescent="0.2">
      <c r="A19" s="147"/>
      <c r="B19" s="106"/>
      <c r="C19" s="31"/>
      <c r="D19" s="75"/>
      <c r="E19" s="75"/>
      <c r="F19" s="106"/>
      <c r="G19" s="31"/>
      <c r="H19" s="85"/>
      <c r="I19" s="85"/>
      <c r="J19" s="117"/>
      <c r="K19" s="79"/>
      <c r="L19" s="5"/>
      <c r="M19" s="79"/>
      <c r="N19" s="106"/>
      <c r="O19" s="89"/>
      <c r="P19" s="89"/>
      <c r="Q19" s="89"/>
      <c r="R19" s="117"/>
      <c r="S19" s="5"/>
      <c r="T19" s="79"/>
      <c r="U19" s="79"/>
    </row>
    <row r="20" spans="1:21" ht="16.5" x14ac:dyDescent="0.2">
      <c r="A20" s="148"/>
      <c r="B20" s="107"/>
      <c r="C20" s="31"/>
      <c r="D20" s="31"/>
      <c r="E20" s="75"/>
      <c r="F20" s="107"/>
      <c r="G20" s="31"/>
      <c r="H20" s="31"/>
      <c r="I20" s="85"/>
      <c r="J20" s="118"/>
      <c r="K20" s="5"/>
      <c r="L20" s="5"/>
      <c r="M20" s="79"/>
      <c r="N20" s="107"/>
      <c r="O20" s="5"/>
      <c r="P20" s="5"/>
      <c r="Q20" s="5"/>
      <c r="R20" s="118"/>
      <c r="S20" s="5"/>
      <c r="T20" s="5"/>
      <c r="U20" s="79"/>
    </row>
    <row r="21" spans="1:21" ht="16.5" customHeight="1" x14ac:dyDescent="0.2">
      <c r="A21" s="146" t="s">
        <v>12</v>
      </c>
      <c r="B21" s="116" t="s">
        <v>305</v>
      </c>
      <c r="C21" s="79" t="s">
        <v>117</v>
      </c>
      <c r="D21" s="79">
        <v>70</v>
      </c>
      <c r="E21" s="79">
        <v>7</v>
      </c>
      <c r="F21" s="105" t="s">
        <v>212</v>
      </c>
      <c r="G21" s="91" t="s">
        <v>213</v>
      </c>
      <c r="H21" s="85">
        <v>73.7</v>
      </c>
      <c r="I21" s="85">
        <v>8</v>
      </c>
      <c r="J21" s="116"/>
      <c r="K21" s="46"/>
      <c r="L21" s="47"/>
      <c r="M21" s="5"/>
      <c r="N21" s="116" t="s">
        <v>177</v>
      </c>
      <c r="O21" s="5" t="s">
        <v>177</v>
      </c>
      <c r="P21" s="79">
        <v>73.7</v>
      </c>
      <c r="Q21" s="5">
        <v>8</v>
      </c>
      <c r="R21" s="149" t="s">
        <v>206</v>
      </c>
      <c r="S21" s="62" t="s">
        <v>207</v>
      </c>
      <c r="T21" s="75">
        <v>73.7</v>
      </c>
      <c r="U21" s="31">
        <v>8</v>
      </c>
    </row>
    <row r="22" spans="1:21" ht="16.5" customHeight="1" x14ac:dyDescent="0.25">
      <c r="A22" s="147"/>
      <c r="B22" s="117"/>
      <c r="C22" s="79"/>
      <c r="D22" s="79"/>
      <c r="E22" s="79"/>
      <c r="F22" s="106"/>
      <c r="G22" s="85"/>
      <c r="H22" s="85"/>
      <c r="I22" s="85"/>
      <c r="J22" s="117"/>
      <c r="K22" s="46"/>
      <c r="L22" s="46"/>
      <c r="M22" s="79"/>
      <c r="N22" s="117"/>
      <c r="O22" s="7" t="s">
        <v>178</v>
      </c>
      <c r="P22" s="79">
        <v>2</v>
      </c>
      <c r="Q22" s="5">
        <f>P22*110/1000</f>
        <v>0.22</v>
      </c>
      <c r="R22" s="150"/>
      <c r="S22" s="62" t="s">
        <v>187</v>
      </c>
      <c r="T22" s="75">
        <v>2</v>
      </c>
      <c r="U22" s="31">
        <v>0.3</v>
      </c>
    </row>
    <row r="23" spans="1:21" ht="16.5" x14ac:dyDescent="0.25">
      <c r="A23" s="147"/>
      <c r="B23" s="117"/>
      <c r="C23" s="79"/>
      <c r="D23" s="79"/>
      <c r="E23" s="79"/>
      <c r="F23" s="106"/>
      <c r="G23" s="85"/>
      <c r="H23" s="85"/>
      <c r="I23" s="85"/>
      <c r="J23" s="117"/>
      <c r="K23" s="46"/>
      <c r="L23" s="47"/>
      <c r="M23" s="79"/>
      <c r="N23" s="117"/>
      <c r="O23" s="7"/>
      <c r="P23" s="79"/>
      <c r="Q23" s="5"/>
      <c r="R23" s="150"/>
      <c r="S23" s="62"/>
      <c r="T23" s="31"/>
      <c r="U23" s="75"/>
    </row>
    <row r="24" spans="1:21" ht="16.5" x14ac:dyDescent="0.25">
      <c r="A24" s="147"/>
      <c r="B24" s="117"/>
      <c r="C24" s="79"/>
      <c r="D24" s="79"/>
      <c r="E24" s="79"/>
      <c r="F24" s="106"/>
      <c r="G24" s="85"/>
      <c r="H24" s="85"/>
      <c r="I24" s="85"/>
      <c r="J24" s="117"/>
      <c r="K24" s="46"/>
      <c r="L24" s="47"/>
      <c r="M24" s="79"/>
      <c r="N24" s="117"/>
      <c r="O24" s="7"/>
      <c r="P24" s="5"/>
      <c r="Q24" s="79"/>
      <c r="R24" s="150"/>
      <c r="S24" s="62"/>
      <c r="T24" s="31"/>
      <c r="U24" s="75"/>
    </row>
    <row r="25" spans="1:21" ht="16.5" x14ac:dyDescent="0.25">
      <c r="A25" s="148"/>
      <c r="B25" s="118"/>
      <c r="C25" s="7"/>
      <c r="D25" s="7"/>
      <c r="E25" s="7"/>
      <c r="F25" s="107"/>
      <c r="G25" s="85"/>
      <c r="H25" s="85"/>
      <c r="I25" s="31"/>
      <c r="J25" s="118"/>
      <c r="K25" s="46"/>
      <c r="L25" s="46"/>
      <c r="M25" s="5"/>
      <c r="N25" s="118"/>
      <c r="O25" s="79"/>
      <c r="P25" s="79"/>
      <c r="Q25" s="5"/>
      <c r="R25" s="151"/>
      <c r="S25" s="62"/>
      <c r="T25" s="31"/>
      <c r="U25" s="75"/>
    </row>
    <row r="26" spans="1:21" ht="16.5" customHeight="1" x14ac:dyDescent="0.25">
      <c r="A26" s="152" t="s">
        <v>13</v>
      </c>
      <c r="B26" s="105" t="s">
        <v>180</v>
      </c>
      <c r="C26" s="97" t="s">
        <v>191</v>
      </c>
      <c r="D26" s="63">
        <v>18</v>
      </c>
      <c r="E26" s="56">
        <v>2</v>
      </c>
      <c r="F26" s="116" t="s">
        <v>259</v>
      </c>
      <c r="G26" s="5" t="s">
        <v>190</v>
      </c>
      <c r="H26" s="97">
        <v>30</v>
      </c>
      <c r="I26" s="5">
        <v>3</v>
      </c>
      <c r="J26" s="155"/>
      <c r="K26" s="46"/>
      <c r="L26" s="47"/>
      <c r="M26" s="5"/>
      <c r="N26" s="116" t="s">
        <v>143</v>
      </c>
      <c r="O26" s="79" t="s">
        <v>144</v>
      </c>
      <c r="P26" s="5">
        <v>30</v>
      </c>
      <c r="Q26" s="5">
        <v>3.2</v>
      </c>
      <c r="R26" s="116" t="s">
        <v>299</v>
      </c>
      <c r="S26" s="5"/>
      <c r="T26" s="79"/>
      <c r="U26" s="5"/>
    </row>
    <row r="27" spans="1:21" ht="16.5" x14ac:dyDescent="0.25">
      <c r="A27" s="153"/>
      <c r="B27" s="106"/>
      <c r="C27" s="97" t="s">
        <v>167</v>
      </c>
      <c r="D27" s="63">
        <v>20</v>
      </c>
      <c r="E27" s="56">
        <v>2.5</v>
      </c>
      <c r="F27" s="117"/>
      <c r="G27" s="1" t="s">
        <v>70</v>
      </c>
      <c r="H27" s="97">
        <v>10</v>
      </c>
      <c r="I27" s="97">
        <v>1</v>
      </c>
      <c r="J27" s="156"/>
      <c r="K27" s="46"/>
      <c r="L27" s="46"/>
      <c r="M27" s="79"/>
      <c r="N27" s="117"/>
      <c r="O27" s="5" t="s">
        <v>50</v>
      </c>
      <c r="P27" s="5" t="s">
        <v>38</v>
      </c>
      <c r="Q27" s="79">
        <v>0.1</v>
      </c>
      <c r="R27" s="117"/>
      <c r="S27" s="1" t="s">
        <v>300</v>
      </c>
      <c r="T27" s="79">
        <v>21</v>
      </c>
      <c r="U27" s="79">
        <v>2</v>
      </c>
    </row>
    <row r="28" spans="1:21" ht="16.5" customHeight="1" x14ac:dyDescent="0.25">
      <c r="A28" s="153"/>
      <c r="B28" s="106"/>
      <c r="C28" s="97" t="s">
        <v>168</v>
      </c>
      <c r="D28" s="57">
        <v>25</v>
      </c>
      <c r="E28" s="56">
        <v>3</v>
      </c>
      <c r="F28" s="117"/>
      <c r="G28" s="1"/>
      <c r="H28" s="97"/>
      <c r="I28" s="97"/>
      <c r="J28" s="156"/>
      <c r="K28" s="46"/>
      <c r="L28" s="47"/>
      <c r="M28" s="79"/>
      <c r="N28" s="117"/>
      <c r="R28" s="117"/>
      <c r="S28" s="1" t="s">
        <v>42</v>
      </c>
      <c r="T28" s="79">
        <v>10</v>
      </c>
      <c r="U28" s="79">
        <v>1</v>
      </c>
    </row>
    <row r="29" spans="1:21" ht="16.5" x14ac:dyDescent="0.25">
      <c r="A29" s="153"/>
      <c r="B29" s="106"/>
      <c r="C29" s="97"/>
      <c r="D29" s="57"/>
      <c r="E29" s="56"/>
      <c r="F29" s="117"/>
      <c r="G29" s="7"/>
      <c r="H29" s="97"/>
      <c r="I29" s="5"/>
      <c r="J29" s="156"/>
      <c r="K29" s="46"/>
      <c r="L29" s="47"/>
      <c r="M29" s="79"/>
      <c r="N29" s="117"/>
      <c r="O29" s="79"/>
      <c r="P29" s="79"/>
      <c r="Q29" s="5"/>
      <c r="R29" s="117"/>
      <c r="S29" s="7" t="s">
        <v>50</v>
      </c>
      <c r="T29" s="79"/>
      <c r="U29" s="5">
        <v>0.6</v>
      </c>
    </row>
    <row r="30" spans="1:21" ht="16.5" x14ac:dyDescent="0.25">
      <c r="A30" s="154"/>
      <c r="B30" s="106"/>
      <c r="C30" s="97"/>
      <c r="D30" s="57"/>
      <c r="E30" s="56"/>
      <c r="F30" s="118"/>
      <c r="G30" s="7"/>
      <c r="H30" s="97"/>
      <c r="I30" s="5"/>
      <c r="J30" s="157"/>
      <c r="K30" s="46"/>
      <c r="L30" s="46"/>
      <c r="M30" s="5"/>
      <c r="N30" s="118"/>
      <c r="O30" s="79"/>
      <c r="P30" s="79"/>
      <c r="Q30" s="5"/>
      <c r="R30" s="118"/>
      <c r="S30" s="7"/>
      <c r="T30" s="79"/>
      <c r="U30" s="5"/>
    </row>
    <row r="31" spans="1:21" ht="16.5" x14ac:dyDescent="0.2">
      <c r="A31" s="144" t="s">
        <v>2</v>
      </c>
      <c r="B31" s="145"/>
      <c r="C31" s="31"/>
      <c r="D31" s="75"/>
      <c r="E31" s="75"/>
      <c r="F31" s="75" t="s">
        <v>2</v>
      </c>
      <c r="G31" s="31"/>
      <c r="H31" s="31"/>
      <c r="I31" s="75"/>
      <c r="J31" s="79" t="s">
        <v>2</v>
      </c>
      <c r="K31" s="5" t="s">
        <v>115</v>
      </c>
      <c r="L31" s="31"/>
      <c r="M31" s="75"/>
      <c r="N31" s="79" t="s">
        <v>2</v>
      </c>
      <c r="O31" s="5"/>
      <c r="P31" s="5"/>
      <c r="Q31" s="79"/>
      <c r="R31" s="79" t="s">
        <v>2</v>
      </c>
      <c r="S31" s="5"/>
      <c r="T31" s="5"/>
      <c r="U31" s="79"/>
    </row>
    <row r="32" spans="1:21" ht="16.5" x14ac:dyDescent="0.2">
      <c r="A32" s="144" t="s">
        <v>14</v>
      </c>
      <c r="B32" s="145"/>
      <c r="C32" s="75"/>
      <c r="D32" s="31"/>
      <c r="E32" s="75"/>
      <c r="F32" s="75" t="s">
        <v>14</v>
      </c>
      <c r="G32" s="75" t="s">
        <v>68</v>
      </c>
      <c r="H32" s="31" t="s">
        <v>89</v>
      </c>
      <c r="I32" s="75"/>
      <c r="J32" s="75" t="s">
        <v>14</v>
      </c>
      <c r="K32" s="75"/>
      <c r="L32" s="31"/>
      <c r="M32" s="75"/>
      <c r="N32" s="79" t="s">
        <v>14</v>
      </c>
      <c r="O32" s="79"/>
      <c r="P32" s="5"/>
      <c r="Q32" s="79"/>
      <c r="R32" s="79" t="s">
        <v>14</v>
      </c>
      <c r="S32" s="79"/>
      <c r="T32" s="5"/>
      <c r="U32" s="79"/>
    </row>
    <row r="33" spans="1:21" ht="16.5" customHeight="1" x14ac:dyDescent="0.2">
      <c r="A33" s="109" t="s">
        <v>15</v>
      </c>
      <c r="B33" s="142" t="s">
        <v>16</v>
      </c>
      <c r="C33" s="143"/>
      <c r="D33" s="31">
        <v>4</v>
      </c>
      <c r="E33" s="38">
        <f>D33*45</f>
        <v>180</v>
      </c>
      <c r="F33" s="142" t="s">
        <v>16</v>
      </c>
      <c r="G33" s="143"/>
      <c r="H33" s="8">
        <v>3.5</v>
      </c>
      <c r="I33" s="9">
        <f>H33*45</f>
        <v>157.5</v>
      </c>
      <c r="J33" s="142" t="s">
        <v>16</v>
      </c>
      <c r="K33" s="143"/>
      <c r="L33" s="31">
        <v>3</v>
      </c>
      <c r="M33" s="38">
        <f>L33*45</f>
        <v>135</v>
      </c>
      <c r="N33" s="142" t="s">
        <v>16</v>
      </c>
      <c r="O33" s="143"/>
      <c r="P33" s="31">
        <v>3</v>
      </c>
      <c r="Q33" s="38">
        <f>P33*45</f>
        <v>135</v>
      </c>
      <c r="R33" s="142" t="s">
        <v>16</v>
      </c>
      <c r="S33" s="143"/>
      <c r="T33" s="31">
        <v>4</v>
      </c>
      <c r="U33" s="38">
        <f>T33*45</f>
        <v>180</v>
      </c>
    </row>
    <row r="34" spans="1:21" ht="16.5" customHeight="1" x14ac:dyDescent="0.2">
      <c r="A34" s="110"/>
      <c r="B34" s="74" t="s">
        <v>17</v>
      </c>
      <c r="C34" s="74"/>
      <c r="D34" s="31">
        <v>4.5</v>
      </c>
      <c r="E34" s="39">
        <f>D34*70</f>
        <v>315</v>
      </c>
      <c r="F34" s="142" t="s">
        <v>17</v>
      </c>
      <c r="G34" s="143"/>
      <c r="H34" s="8">
        <v>4.5</v>
      </c>
      <c r="I34" s="10">
        <f>H34*70</f>
        <v>315</v>
      </c>
      <c r="J34" s="142" t="s">
        <v>17</v>
      </c>
      <c r="K34" s="143"/>
      <c r="L34" s="31">
        <v>4.5</v>
      </c>
      <c r="M34" s="39">
        <f>L34*70</f>
        <v>315</v>
      </c>
      <c r="N34" s="142" t="s">
        <v>17</v>
      </c>
      <c r="O34" s="143"/>
      <c r="P34" s="31">
        <v>5.5</v>
      </c>
      <c r="Q34" s="39">
        <f>P34*70</f>
        <v>385</v>
      </c>
      <c r="R34" s="142" t="s">
        <v>17</v>
      </c>
      <c r="S34" s="143"/>
      <c r="T34" s="31">
        <v>4.5</v>
      </c>
      <c r="U34" s="39">
        <f>T34*70</f>
        <v>315</v>
      </c>
    </row>
    <row r="35" spans="1:21" ht="16.5" x14ac:dyDescent="0.2">
      <c r="A35" s="110"/>
      <c r="B35" s="74" t="s">
        <v>18</v>
      </c>
      <c r="C35" s="74"/>
      <c r="D35" s="31">
        <v>2.5</v>
      </c>
      <c r="E35" s="38">
        <f>D35*75</f>
        <v>187.5</v>
      </c>
      <c r="F35" s="142" t="s">
        <v>18</v>
      </c>
      <c r="G35" s="143"/>
      <c r="H35" s="8">
        <v>2.2999999999999998</v>
      </c>
      <c r="I35" s="10">
        <f>H35*75</f>
        <v>172.5</v>
      </c>
      <c r="J35" s="142" t="s">
        <v>18</v>
      </c>
      <c r="K35" s="143"/>
      <c r="L35" s="31">
        <v>1.6</v>
      </c>
      <c r="M35" s="38">
        <f>L35*75</f>
        <v>120</v>
      </c>
      <c r="N35" s="142" t="s">
        <v>18</v>
      </c>
      <c r="O35" s="143"/>
      <c r="P35" s="31">
        <v>2.2999999999999998</v>
      </c>
      <c r="Q35" s="38">
        <f>P35*75</f>
        <v>172.5</v>
      </c>
      <c r="R35" s="142" t="s">
        <v>18</v>
      </c>
      <c r="S35" s="143"/>
      <c r="T35" s="31">
        <v>2.5</v>
      </c>
      <c r="U35" s="38">
        <f>T35*75</f>
        <v>187.5</v>
      </c>
    </row>
    <row r="36" spans="1:21" ht="16.5" customHeight="1" x14ac:dyDescent="0.2">
      <c r="A36" s="110"/>
      <c r="B36" s="74" t="s">
        <v>19</v>
      </c>
      <c r="C36" s="74"/>
      <c r="D36" s="31">
        <v>2.2000000000000002</v>
      </c>
      <c r="E36" s="38">
        <f>D36*25</f>
        <v>55.000000000000007</v>
      </c>
      <c r="F36" s="142" t="s">
        <v>19</v>
      </c>
      <c r="G36" s="143"/>
      <c r="H36" s="8">
        <v>1.3</v>
      </c>
      <c r="I36" s="10">
        <f>H36*25</f>
        <v>32.5</v>
      </c>
      <c r="J36" s="142" t="s">
        <v>19</v>
      </c>
      <c r="K36" s="143"/>
      <c r="L36" s="31">
        <v>1.4</v>
      </c>
      <c r="M36" s="38">
        <f>L36*25</f>
        <v>35</v>
      </c>
      <c r="N36" s="142" t="s">
        <v>19</v>
      </c>
      <c r="O36" s="143"/>
      <c r="P36" s="31">
        <v>1.6</v>
      </c>
      <c r="Q36" s="38">
        <f>P36*25</f>
        <v>40</v>
      </c>
      <c r="R36" s="142" t="s">
        <v>19</v>
      </c>
      <c r="S36" s="143"/>
      <c r="T36" s="31">
        <v>2.2000000000000002</v>
      </c>
      <c r="U36" s="38">
        <f>T36*25</f>
        <v>55.000000000000007</v>
      </c>
    </row>
    <row r="37" spans="1:21" ht="17.25" customHeight="1" x14ac:dyDescent="0.2">
      <c r="A37" s="110"/>
      <c r="B37" s="74" t="s">
        <v>20</v>
      </c>
      <c r="C37" s="74"/>
      <c r="D37" s="75">
        <v>0</v>
      </c>
      <c r="E37" s="39">
        <f>D37*60</f>
        <v>0</v>
      </c>
      <c r="F37" s="142" t="s">
        <v>20</v>
      </c>
      <c r="G37" s="143"/>
      <c r="H37" s="11">
        <v>0</v>
      </c>
      <c r="I37" s="24">
        <f>H37*60</f>
        <v>0</v>
      </c>
      <c r="J37" s="142" t="s">
        <v>20</v>
      </c>
      <c r="K37" s="143"/>
      <c r="L37" s="75">
        <v>0</v>
      </c>
      <c r="M37" s="39">
        <f>L37*60</f>
        <v>0</v>
      </c>
      <c r="N37" s="142" t="s">
        <v>20</v>
      </c>
      <c r="O37" s="143"/>
      <c r="P37" s="75">
        <v>1.2</v>
      </c>
      <c r="Q37" s="39">
        <f>P37*60</f>
        <v>72</v>
      </c>
      <c r="R37" s="142" t="s">
        <v>20</v>
      </c>
      <c r="S37" s="143"/>
      <c r="T37" s="75">
        <v>0</v>
      </c>
      <c r="U37" s="39">
        <f>T37*60</f>
        <v>0</v>
      </c>
    </row>
    <row r="38" spans="1:21" ht="17.25" customHeight="1" x14ac:dyDescent="0.2">
      <c r="A38" s="111"/>
      <c r="B38" s="100" t="s">
        <v>23</v>
      </c>
      <c r="C38" s="101"/>
      <c r="D38" s="75">
        <v>0</v>
      </c>
      <c r="E38" s="38">
        <v>0</v>
      </c>
      <c r="F38" s="100" t="s">
        <v>23</v>
      </c>
      <c r="G38" s="101"/>
      <c r="H38" s="11">
        <v>0</v>
      </c>
      <c r="I38" s="9">
        <v>0</v>
      </c>
      <c r="J38" s="100" t="s">
        <v>23</v>
      </c>
      <c r="K38" s="101"/>
      <c r="L38" s="75">
        <v>0</v>
      </c>
      <c r="M38" s="38">
        <f>L38*120</f>
        <v>0</v>
      </c>
      <c r="N38" s="100" t="s">
        <v>23</v>
      </c>
      <c r="O38" s="101"/>
      <c r="P38" s="75">
        <v>0</v>
      </c>
      <c r="Q38" s="38">
        <v>0</v>
      </c>
      <c r="R38" s="100" t="s">
        <v>44</v>
      </c>
      <c r="S38" s="101"/>
      <c r="T38" s="75">
        <v>0</v>
      </c>
      <c r="U38" s="38">
        <v>0</v>
      </c>
    </row>
    <row r="39" spans="1:21" s="21" customFormat="1" ht="17.25" customHeight="1" x14ac:dyDescent="0.2">
      <c r="A39" s="40"/>
      <c r="B39" s="102" t="s">
        <v>21</v>
      </c>
      <c r="C39" s="102"/>
      <c r="D39" s="42"/>
      <c r="E39" s="39">
        <f>SUM(E33:E37)</f>
        <v>737.5</v>
      </c>
      <c r="F39" s="102" t="s">
        <v>21</v>
      </c>
      <c r="G39" s="102"/>
      <c r="H39" s="13"/>
      <c r="I39" s="24">
        <v>678</v>
      </c>
      <c r="J39" s="102" t="s">
        <v>21</v>
      </c>
      <c r="K39" s="102"/>
      <c r="L39" s="42"/>
      <c r="M39" s="39">
        <f>SUM(M33:M38)</f>
        <v>605</v>
      </c>
      <c r="N39" s="102" t="s">
        <v>21</v>
      </c>
      <c r="O39" s="102"/>
      <c r="P39" s="42"/>
      <c r="Q39" s="39">
        <f>SUM(Q33:Q37)</f>
        <v>804.5</v>
      </c>
      <c r="R39" s="102" t="s">
        <v>21</v>
      </c>
      <c r="S39" s="102"/>
      <c r="T39" s="42"/>
      <c r="U39" s="39">
        <f>SUM(U33:U37)</f>
        <v>737.5</v>
      </c>
    </row>
    <row r="40" spans="1:21" ht="17.25" customHeight="1" x14ac:dyDescent="0.25">
      <c r="A40" s="43"/>
      <c r="B40" s="3"/>
      <c r="C40" s="29" t="s">
        <v>30</v>
      </c>
      <c r="D40" s="29" t="s">
        <v>66</v>
      </c>
      <c r="E40" s="29"/>
      <c r="F40" s="29"/>
      <c r="G40" s="29"/>
      <c r="H40" s="29"/>
      <c r="I40" s="29" t="s">
        <v>31</v>
      </c>
      <c r="J40" s="29" t="s">
        <v>65</v>
      </c>
      <c r="K40" s="29"/>
      <c r="L40" s="29"/>
      <c r="M40" s="29"/>
      <c r="N40" s="29"/>
      <c r="O40" s="29"/>
      <c r="P40" s="29"/>
      <c r="Q40" s="29" t="s">
        <v>32</v>
      </c>
      <c r="R40" s="30" t="s">
        <v>67</v>
      </c>
      <c r="S40" s="30"/>
      <c r="T40" s="30"/>
      <c r="U40" s="43"/>
    </row>
    <row r="41" spans="1:21" ht="17.25" customHeight="1" x14ac:dyDescent="0.2">
      <c r="A41" s="44"/>
      <c r="B41" s="26" t="s">
        <v>28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44"/>
      <c r="N41" s="44"/>
      <c r="O41" s="44"/>
      <c r="P41" s="44"/>
      <c r="Q41" s="44"/>
      <c r="R41" s="44"/>
      <c r="S41" s="44"/>
      <c r="T41" s="44"/>
      <c r="U41" s="44"/>
    </row>
    <row r="42" spans="1:21" ht="17.25" customHeight="1" x14ac:dyDescent="0.25">
      <c r="A42" s="44"/>
      <c r="B42" s="27" t="s">
        <v>29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44"/>
      <c r="N42" s="44"/>
      <c r="O42" s="44"/>
      <c r="P42" s="44"/>
      <c r="Q42" s="44"/>
      <c r="R42" s="44"/>
      <c r="S42" s="44"/>
      <c r="T42" s="44"/>
      <c r="U42" s="44"/>
    </row>
    <row r="43" spans="1:21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</row>
    <row r="44" spans="1:2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16.5" customHeight="1" x14ac:dyDescent="0.2"/>
  </sheetData>
  <mergeCells count="70">
    <mergeCell ref="A1:U1"/>
    <mergeCell ref="B3:E3"/>
    <mergeCell ref="F3:I3"/>
    <mergeCell ref="J3:M3"/>
    <mergeCell ref="N3:Q3"/>
    <mergeCell ref="R3:U3"/>
    <mergeCell ref="A2:K2"/>
    <mergeCell ref="J15:J20"/>
    <mergeCell ref="N15:N20"/>
    <mergeCell ref="R5:R6"/>
    <mergeCell ref="A7:A14"/>
    <mergeCell ref="B7:B14"/>
    <mergeCell ref="F7:F14"/>
    <mergeCell ref="N7:N14"/>
    <mergeCell ref="A5:A6"/>
    <mergeCell ref="B5:B6"/>
    <mergeCell ref="F5:F6"/>
    <mergeCell ref="J5:J14"/>
    <mergeCell ref="N5:N6"/>
    <mergeCell ref="R7:R14"/>
    <mergeCell ref="R15:R20"/>
    <mergeCell ref="A15:A20"/>
    <mergeCell ref="B15:B20"/>
    <mergeCell ref="R26:R30"/>
    <mergeCell ref="A21:A25"/>
    <mergeCell ref="B21:B25"/>
    <mergeCell ref="F21:F25"/>
    <mergeCell ref="J21:J25"/>
    <mergeCell ref="N21:N25"/>
    <mergeCell ref="R21:R25"/>
    <mergeCell ref="A26:A30"/>
    <mergeCell ref="B26:B30"/>
    <mergeCell ref="F26:F30"/>
    <mergeCell ref="J26:J30"/>
    <mergeCell ref="N26:N30"/>
    <mergeCell ref="F15:F20"/>
    <mergeCell ref="A31:B31"/>
    <mergeCell ref="A32:B32"/>
    <mergeCell ref="A33:A38"/>
    <mergeCell ref="B33:C33"/>
    <mergeCell ref="F33:G33"/>
    <mergeCell ref="F35:G35"/>
    <mergeCell ref="F37:G37"/>
    <mergeCell ref="N33:O33"/>
    <mergeCell ref="R33:S33"/>
    <mergeCell ref="F34:G34"/>
    <mergeCell ref="J34:K34"/>
    <mergeCell ref="N34:O34"/>
    <mergeCell ref="R34:S34"/>
    <mergeCell ref="J33:K33"/>
    <mergeCell ref="N35:O35"/>
    <mergeCell ref="R35:S35"/>
    <mergeCell ref="F36:G36"/>
    <mergeCell ref="J36:K36"/>
    <mergeCell ref="N36:O36"/>
    <mergeCell ref="R36:S36"/>
    <mergeCell ref="J35:K35"/>
    <mergeCell ref="N37:O37"/>
    <mergeCell ref="R37:S37"/>
    <mergeCell ref="B38:C38"/>
    <mergeCell ref="F38:G38"/>
    <mergeCell ref="J38:K38"/>
    <mergeCell ref="N38:O38"/>
    <mergeCell ref="R38:S38"/>
    <mergeCell ref="J37:K37"/>
    <mergeCell ref="B39:C39"/>
    <mergeCell ref="F39:G39"/>
    <mergeCell ref="J39:K39"/>
    <mergeCell ref="N39:O39"/>
    <mergeCell ref="R39:S39"/>
  </mergeCells>
  <phoneticPr fontId="12" type="noConversion"/>
  <pageMargins left="0.2" right="0.2" top="0.2" bottom="0.2" header="0.2" footer="0.2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3"/>
  <sheetViews>
    <sheetView workbookViewId="0">
      <selection activeCell="H16" sqref="H16"/>
    </sheetView>
  </sheetViews>
  <sheetFormatPr defaultRowHeight="14.25" x14ac:dyDescent="0.2"/>
  <sheetData>
    <row r="1" spans="1:21" ht="21" x14ac:dyDescent="0.2">
      <c r="A1" s="119" t="s">
        <v>268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</row>
    <row r="2" spans="1:21" ht="21" x14ac:dyDescent="0.2">
      <c r="A2" s="121" t="s">
        <v>310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16.5" x14ac:dyDescent="0.2">
      <c r="A3" s="79" t="s">
        <v>0</v>
      </c>
      <c r="B3" s="179" t="s">
        <v>269</v>
      </c>
      <c r="C3" s="180"/>
      <c r="D3" s="180"/>
      <c r="E3" s="181"/>
      <c r="F3" s="179" t="s">
        <v>270</v>
      </c>
      <c r="G3" s="180"/>
      <c r="H3" s="180"/>
      <c r="I3" s="181"/>
      <c r="J3" s="179" t="s">
        <v>271</v>
      </c>
      <c r="K3" s="180"/>
      <c r="L3" s="180"/>
      <c r="M3" s="181"/>
      <c r="N3" s="179" t="s">
        <v>272</v>
      </c>
      <c r="O3" s="180"/>
      <c r="P3" s="180"/>
      <c r="Q3" s="181"/>
      <c r="R3" s="179" t="s">
        <v>273</v>
      </c>
      <c r="S3" s="180"/>
      <c r="T3" s="180"/>
      <c r="U3" s="181"/>
    </row>
    <row r="4" spans="1:21" ht="16.5" x14ac:dyDescent="0.2">
      <c r="A4" s="79" t="s">
        <v>4</v>
      </c>
      <c r="B4" s="49" t="s">
        <v>5</v>
      </c>
      <c r="C4" s="50" t="s">
        <v>6</v>
      </c>
      <c r="D4" s="4" t="s">
        <v>7</v>
      </c>
      <c r="E4" s="49" t="s">
        <v>8</v>
      </c>
      <c r="F4" s="49" t="s">
        <v>5</v>
      </c>
      <c r="G4" s="50" t="s">
        <v>6</v>
      </c>
      <c r="H4" s="4" t="s">
        <v>7</v>
      </c>
      <c r="I4" s="49" t="s">
        <v>8</v>
      </c>
      <c r="J4" s="5" t="s">
        <v>5</v>
      </c>
      <c r="K4" s="79" t="s">
        <v>6</v>
      </c>
      <c r="L4" s="6" t="s">
        <v>7</v>
      </c>
      <c r="M4" s="5" t="s">
        <v>8</v>
      </c>
      <c r="N4" s="5" t="s">
        <v>5</v>
      </c>
      <c r="O4" s="79" t="s">
        <v>6</v>
      </c>
      <c r="P4" s="6" t="s">
        <v>7</v>
      </c>
      <c r="Q4" s="5" t="s">
        <v>8</v>
      </c>
      <c r="R4" s="49" t="s">
        <v>5</v>
      </c>
      <c r="S4" s="50" t="s">
        <v>6</v>
      </c>
      <c r="T4" s="4" t="s">
        <v>7</v>
      </c>
      <c r="U4" s="49" t="s">
        <v>8</v>
      </c>
    </row>
    <row r="5" spans="1:21" ht="16.5" x14ac:dyDescent="0.2">
      <c r="A5" s="164" t="s">
        <v>1</v>
      </c>
      <c r="B5" s="177" t="s">
        <v>3</v>
      </c>
      <c r="C5" s="77" t="s">
        <v>9</v>
      </c>
      <c r="D5" s="77">
        <v>90</v>
      </c>
      <c r="E5" s="77">
        <v>10</v>
      </c>
      <c r="F5" s="158" t="s">
        <v>61</v>
      </c>
      <c r="G5" s="79" t="s">
        <v>9</v>
      </c>
      <c r="H5" s="79">
        <v>90</v>
      </c>
      <c r="I5" s="79">
        <v>10</v>
      </c>
      <c r="J5" s="177" t="s">
        <v>133</v>
      </c>
      <c r="K5" s="79" t="s">
        <v>133</v>
      </c>
      <c r="L5" s="79">
        <v>85</v>
      </c>
      <c r="M5" s="79">
        <v>8</v>
      </c>
      <c r="N5" s="177" t="s">
        <v>109</v>
      </c>
      <c r="O5" s="77" t="s">
        <v>9</v>
      </c>
      <c r="P5" s="77">
        <v>90</v>
      </c>
      <c r="Q5" s="77">
        <v>9</v>
      </c>
      <c r="R5" s="115" t="s">
        <v>76</v>
      </c>
      <c r="S5" s="89" t="s">
        <v>9</v>
      </c>
      <c r="T5" s="89">
        <v>90</v>
      </c>
      <c r="U5" s="89">
        <v>10</v>
      </c>
    </row>
    <row r="6" spans="1:21" ht="16.5" x14ac:dyDescent="0.2">
      <c r="A6" s="166"/>
      <c r="B6" s="178"/>
      <c r="C6" s="77"/>
      <c r="D6" s="77"/>
      <c r="E6" s="77"/>
      <c r="F6" s="159"/>
      <c r="G6" s="79" t="s">
        <v>57</v>
      </c>
      <c r="H6" s="79" t="s">
        <v>38</v>
      </c>
      <c r="I6" s="79">
        <v>1</v>
      </c>
      <c r="J6" s="178"/>
      <c r="K6" s="79"/>
      <c r="L6" s="79"/>
      <c r="M6" s="79"/>
      <c r="N6" s="178"/>
      <c r="O6" s="77" t="s">
        <v>95</v>
      </c>
      <c r="P6" s="77">
        <v>10</v>
      </c>
      <c r="Q6" s="77">
        <v>1</v>
      </c>
      <c r="R6" s="115"/>
      <c r="S6" s="89" t="s">
        <v>57</v>
      </c>
      <c r="T6" s="89" t="s">
        <v>38</v>
      </c>
      <c r="U6" s="89">
        <v>1</v>
      </c>
    </row>
    <row r="7" spans="1:21" ht="17.25" customHeight="1" x14ac:dyDescent="0.2">
      <c r="A7" s="164" t="s">
        <v>10</v>
      </c>
      <c r="B7" s="116" t="s">
        <v>192</v>
      </c>
      <c r="C7" s="5" t="s">
        <v>156</v>
      </c>
      <c r="D7" s="97">
        <v>63.3</v>
      </c>
      <c r="E7" s="89">
        <v>7</v>
      </c>
      <c r="F7" s="113" t="s">
        <v>158</v>
      </c>
      <c r="G7" s="5" t="s">
        <v>159</v>
      </c>
      <c r="H7" s="5">
        <v>65</v>
      </c>
      <c r="I7" s="79" t="s">
        <v>160</v>
      </c>
      <c r="J7" s="116" t="s">
        <v>161</v>
      </c>
      <c r="K7" s="49" t="s">
        <v>319</v>
      </c>
      <c r="L7" s="50">
        <v>35</v>
      </c>
      <c r="M7" s="49">
        <v>4</v>
      </c>
      <c r="N7" s="113" t="s">
        <v>60</v>
      </c>
      <c r="O7" s="5" t="s">
        <v>55</v>
      </c>
      <c r="P7" s="86">
        <v>100</v>
      </c>
      <c r="Q7" s="5">
        <f>P7*110/1000</f>
        <v>11</v>
      </c>
      <c r="R7" s="182" t="s">
        <v>102</v>
      </c>
      <c r="S7" s="5" t="s">
        <v>103</v>
      </c>
      <c r="T7" s="89">
        <v>63.3</v>
      </c>
      <c r="U7" s="89">
        <v>7</v>
      </c>
    </row>
    <row r="8" spans="1:21" ht="16.5" x14ac:dyDescent="0.2">
      <c r="A8" s="165"/>
      <c r="B8" s="117"/>
      <c r="C8" s="5" t="s">
        <v>80</v>
      </c>
      <c r="D8" s="89">
        <v>10</v>
      </c>
      <c r="E8" s="89">
        <v>1</v>
      </c>
      <c r="F8" s="113"/>
      <c r="G8" s="49" t="s">
        <v>96</v>
      </c>
      <c r="H8" s="49"/>
      <c r="I8" s="50" t="s">
        <v>162</v>
      </c>
      <c r="J8" s="117"/>
      <c r="K8" s="49" t="s">
        <v>134</v>
      </c>
      <c r="L8" s="50" t="s">
        <v>38</v>
      </c>
      <c r="M8" s="49">
        <v>0.1</v>
      </c>
      <c r="N8" s="113"/>
      <c r="O8" s="5" t="s">
        <v>56</v>
      </c>
      <c r="P8" s="5">
        <v>3.15</v>
      </c>
      <c r="Q8" s="5">
        <v>0.4</v>
      </c>
      <c r="R8" s="183"/>
      <c r="S8" s="48" t="s">
        <v>104</v>
      </c>
      <c r="T8" s="2">
        <v>4</v>
      </c>
      <c r="U8" s="89">
        <v>0.5</v>
      </c>
    </row>
    <row r="9" spans="1:21" ht="16.5" x14ac:dyDescent="0.2">
      <c r="A9" s="165"/>
      <c r="B9" s="117"/>
      <c r="C9" s="5" t="s">
        <v>176</v>
      </c>
      <c r="D9" s="89"/>
      <c r="E9" s="89"/>
      <c r="F9" s="113"/>
      <c r="G9" s="5"/>
      <c r="H9" s="5"/>
      <c r="I9" s="79"/>
      <c r="J9" s="117"/>
      <c r="K9" s="46" t="s">
        <v>41</v>
      </c>
      <c r="L9" s="47">
        <v>10.5</v>
      </c>
      <c r="M9" s="48">
        <v>1.2</v>
      </c>
      <c r="N9" s="113"/>
      <c r="O9" s="5" t="s">
        <v>169</v>
      </c>
      <c r="P9" s="5"/>
      <c r="Q9" s="86">
        <v>1</v>
      </c>
      <c r="R9" s="183"/>
      <c r="S9" s="48" t="s">
        <v>105</v>
      </c>
      <c r="T9" s="2">
        <v>1</v>
      </c>
      <c r="U9" s="89">
        <v>0.3</v>
      </c>
    </row>
    <row r="10" spans="1:21" ht="16.5" x14ac:dyDescent="0.2">
      <c r="A10" s="165"/>
      <c r="B10" s="117"/>
      <c r="C10" s="5"/>
      <c r="D10" s="89"/>
      <c r="E10" s="89"/>
      <c r="F10" s="113"/>
      <c r="G10" s="5"/>
      <c r="H10" s="5"/>
      <c r="I10" s="79"/>
      <c r="J10" s="117"/>
      <c r="K10" s="49" t="s">
        <v>135</v>
      </c>
      <c r="L10" s="50">
        <v>52.6</v>
      </c>
      <c r="M10" s="49">
        <v>6</v>
      </c>
      <c r="N10" s="113"/>
      <c r="O10" s="5"/>
      <c r="P10" s="5"/>
      <c r="Q10" s="5"/>
      <c r="R10" s="183"/>
      <c r="S10" s="48" t="s">
        <v>110</v>
      </c>
      <c r="T10" s="2" t="s">
        <v>35</v>
      </c>
      <c r="U10" s="89">
        <v>0.01</v>
      </c>
    </row>
    <row r="11" spans="1:21" ht="16.5" x14ac:dyDescent="0.2">
      <c r="A11" s="165"/>
      <c r="B11" s="117"/>
      <c r="C11" s="5"/>
      <c r="D11" s="5"/>
      <c r="E11" s="89"/>
      <c r="F11" s="113"/>
      <c r="G11" s="5"/>
      <c r="H11" s="5"/>
      <c r="I11" s="79"/>
      <c r="J11" s="117"/>
      <c r="K11" s="49" t="s">
        <v>136</v>
      </c>
      <c r="L11" s="50" t="s">
        <v>38</v>
      </c>
      <c r="M11" s="49" t="s">
        <v>119</v>
      </c>
      <c r="N11" s="113"/>
      <c r="O11" s="5"/>
      <c r="P11" s="5"/>
      <c r="Q11" s="5"/>
      <c r="R11" s="183"/>
      <c r="S11" s="89" t="s">
        <v>171</v>
      </c>
      <c r="T11" s="89">
        <v>10</v>
      </c>
      <c r="U11" s="89">
        <f>T11*108/1000</f>
        <v>1.08</v>
      </c>
    </row>
    <row r="12" spans="1:21" ht="16.5" x14ac:dyDescent="0.2">
      <c r="A12" s="165"/>
      <c r="B12" s="117"/>
      <c r="C12" s="5"/>
      <c r="D12" s="5"/>
      <c r="E12" s="89"/>
      <c r="F12" s="113"/>
      <c r="G12" s="5"/>
      <c r="H12" s="5"/>
      <c r="I12" s="79"/>
      <c r="J12" s="117"/>
      <c r="K12" s="50" t="s">
        <v>137</v>
      </c>
      <c r="L12" s="50"/>
      <c r="M12" s="50" t="s">
        <v>138</v>
      </c>
      <c r="N12" s="113"/>
      <c r="O12" s="5"/>
      <c r="P12" s="5"/>
      <c r="Q12" s="5"/>
      <c r="R12" s="183"/>
      <c r="S12" s="48"/>
      <c r="T12" s="2"/>
      <c r="U12" s="89"/>
    </row>
    <row r="13" spans="1:21" ht="16.5" x14ac:dyDescent="0.2">
      <c r="A13" s="165"/>
      <c r="B13" s="117"/>
      <c r="C13" s="5"/>
      <c r="D13" s="5"/>
      <c r="E13" s="89"/>
      <c r="F13" s="113"/>
      <c r="G13" s="5"/>
      <c r="H13" s="5"/>
      <c r="I13" s="79"/>
      <c r="J13" s="117"/>
      <c r="K13" s="47"/>
      <c r="L13" s="47"/>
      <c r="M13" s="47"/>
      <c r="N13" s="113"/>
      <c r="O13" s="5"/>
      <c r="P13" s="5"/>
      <c r="Q13" s="5"/>
      <c r="R13" s="183"/>
      <c r="S13" s="48"/>
      <c r="T13" s="2"/>
      <c r="U13" s="89"/>
    </row>
    <row r="14" spans="1:21" ht="16.5" x14ac:dyDescent="0.2">
      <c r="A14" s="166"/>
      <c r="B14" s="118"/>
      <c r="C14" s="5"/>
      <c r="D14" s="5"/>
      <c r="E14" s="89"/>
      <c r="F14" s="113"/>
      <c r="G14" s="5"/>
      <c r="H14" s="5"/>
      <c r="I14" s="79"/>
      <c r="J14" s="118"/>
      <c r="K14" s="50"/>
      <c r="L14" s="50"/>
      <c r="M14" s="50"/>
      <c r="N14" s="113"/>
      <c r="O14" s="5"/>
      <c r="P14" s="5"/>
      <c r="Q14" s="86"/>
      <c r="R14" s="184"/>
      <c r="S14" s="48"/>
      <c r="T14" s="2"/>
      <c r="U14" s="89"/>
    </row>
    <row r="15" spans="1:21" ht="16.5" customHeight="1" x14ac:dyDescent="0.25">
      <c r="A15" s="164" t="s">
        <v>11</v>
      </c>
      <c r="B15" s="171" t="s">
        <v>163</v>
      </c>
      <c r="C15" s="77" t="s">
        <v>94</v>
      </c>
      <c r="D15" s="16">
        <v>45</v>
      </c>
      <c r="E15" s="79">
        <v>5</v>
      </c>
      <c r="F15" s="116" t="s">
        <v>204</v>
      </c>
      <c r="G15" s="92" t="s">
        <v>24</v>
      </c>
      <c r="H15" s="5">
        <v>20</v>
      </c>
      <c r="I15" s="79">
        <v>2</v>
      </c>
      <c r="J15" s="174" t="s">
        <v>75</v>
      </c>
      <c r="K15" s="49" t="s">
        <v>85</v>
      </c>
      <c r="L15" s="50">
        <v>55</v>
      </c>
      <c r="M15" s="50" t="s">
        <v>164</v>
      </c>
      <c r="N15" s="116" t="s">
        <v>202</v>
      </c>
      <c r="O15" s="79" t="s">
        <v>203</v>
      </c>
      <c r="P15" s="79">
        <v>30</v>
      </c>
      <c r="Q15" s="79">
        <v>3</v>
      </c>
      <c r="R15" s="137" t="s">
        <v>265</v>
      </c>
      <c r="S15" s="5"/>
      <c r="T15" s="45"/>
      <c r="U15" s="89"/>
    </row>
    <row r="16" spans="1:21" ht="16.5" x14ac:dyDescent="0.25">
      <c r="A16" s="165"/>
      <c r="B16" s="172"/>
      <c r="C16" s="77" t="s">
        <v>165</v>
      </c>
      <c r="D16" s="46">
        <v>20</v>
      </c>
      <c r="E16" s="79">
        <v>2</v>
      </c>
      <c r="F16" s="117"/>
      <c r="G16" s="5" t="s">
        <v>106</v>
      </c>
      <c r="H16" s="79">
        <v>53.5</v>
      </c>
      <c r="I16" s="79">
        <v>6</v>
      </c>
      <c r="J16" s="175"/>
      <c r="K16" s="49" t="s">
        <v>96</v>
      </c>
      <c r="L16" s="49"/>
      <c r="M16" s="50" t="s">
        <v>162</v>
      </c>
      <c r="N16" s="117"/>
      <c r="O16" s="34" t="s">
        <v>188</v>
      </c>
      <c r="P16" s="79">
        <v>30</v>
      </c>
      <c r="Q16" s="79">
        <v>3</v>
      </c>
      <c r="R16" s="128"/>
      <c r="S16" s="5" t="s">
        <v>52</v>
      </c>
      <c r="T16" s="45">
        <v>23.1</v>
      </c>
      <c r="U16" s="89">
        <v>2.5</v>
      </c>
    </row>
    <row r="17" spans="1:21" ht="17.25" x14ac:dyDescent="0.25">
      <c r="A17" s="165"/>
      <c r="B17" s="172"/>
      <c r="C17" s="57"/>
      <c r="D17" s="5"/>
      <c r="E17" s="5"/>
      <c r="F17" s="117"/>
      <c r="G17" s="79"/>
      <c r="H17" s="79"/>
      <c r="I17" s="79"/>
      <c r="J17" s="175"/>
      <c r="K17" s="49"/>
      <c r="L17" s="50"/>
      <c r="M17" s="49"/>
      <c r="N17" s="117"/>
      <c r="O17" s="58" t="s">
        <v>306</v>
      </c>
      <c r="P17" s="79">
        <v>20</v>
      </c>
      <c r="Q17" s="79">
        <v>2</v>
      </c>
      <c r="R17" s="128"/>
      <c r="S17" s="46" t="s">
        <v>247</v>
      </c>
      <c r="T17" s="46">
        <v>10.5</v>
      </c>
      <c r="U17" s="89">
        <v>1.2</v>
      </c>
    </row>
    <row r="18" spans="1:21" ht="16.5" x14ac:dyDescent="0.2">
      <c r="A18" s="165"/>
      <c r="B18" s="172"/>
      <c r="C18" s="5"/>
      <c r="D18" s="5"/>
      <c r="E18" s="5"/>
      <c r="F18" s="117"/>
      <c r="G18" s="79"/>
      <c r="H18" s="79"/>
      <c r="I18" s="79"/>
      <c r="J18" s="175"/>
      <c r="K18" s="49"/>
      <c r="L18" s="50"/>
      <c r="M18" s="49"/>
      <c r="N18" s="117"/>
      <c r="P18" s="49"/>
      <c r="Q18" s="49"/>
      <c r="R18" s="128"/>
      <c r="S18" s="46"/>
      <c r="T18" s="46"/>
      <c r="U18" s="47"/>
    </row>
    <row r="19" spans="1:21" ht="16.5" x14ac:dyDescent="0.2">
      <c r="A19" s="165"/>
      <c r="B19" s="172"/>
      <c r="C19" s="5"/>
      <c r="D19" s="5"/>
      <c r="E19" s="5"/>
      <c r="F19" s="117"/>
      <c r="G19" s="5"/>
      <c r="H19" s="79"/>
      <c r="I19" s="79"/>
      <c r="J19" s="175"/>
      <c r="K19" s="49"/>
      <c r="L19" s="50"/>
      <c r="M19" s="49"/>
      <c r="N19" s="117"/>
      <c r="O19" s="79"/>
      <c r="P19" s="5"/>
      <c r="Q19" s="79"/>
      <c r="R19" s="128"/>
      <c r="S19" s="89"/>
      <c r="T19" s="89"/>
      <c r="U19" s="89"/>
    </row>
    <row r="20" spans="1:21" ht="16.5" x14ac:dyDescent="0.2">
      <c r="A20" s="166"/>
      <c r="B20" s="173"/>
      <c r="C20" s="17"/>
      <c r="D20" s="17"/>
      <c r="E20" s="79"/>
      <c r="F20" s="118"/>
      <c r="G20" s="5"/>
      <c r="H20" s="5"/>
      <c r="I20" s="79"/>
      <c r="J20" s="176"/>
      <c r="K20" s="49"/>
      <c r="L20" s="49"/>
      <c r="M20" s="50"/>
      <c r="N20" s="118"/>
      <c r="O20" s="5"/>
      <c r="P20" s="5"/>
      <c r="Q20" s="79"/>
      <c r="R20" s="128"/>
      <c r="S20" s="89"/>
      <c r="T20" s="89"/>
      <c r="U20" s="89"/>
    </row>
    <row r="21" spans="1:21" ht="16.5" customHeight="1" x14ac:dyDescent="0.2">
      <c r="A21" s="164" t="s">
        <v>12</v>
      </c>
      <c r="B21" s="116" t="s">
        <v>166</v>
      </c>
      <c r="C21" s="5" t="s">
        <v>25</v>
      </c>
      <c r="D21" s="79">
        <v>73.7</v>
      </c>
      <c r="E21" s="5">
        <v>8</v>
      </c>
      <c r="F21" s="116" t="s">
        <v>63</v>
      </c>
      <c r="G21" s="5" t="s">
        <v>64</v>
      </c>
      <c r="H21" s="79">
        <v>73.7</v>
      </c>
      <c r="I21" s="5">
        <v>8</v>
      </c>
      <c r="J21" s="116"/>
      <c r="K21" s="5"/>
      <c r="L21" s="89"/>
      <c r="M21" s="5"/>
      <c r="N21" s="116" t="s">
        <v>37</v>
      </c>
      <c r="O21" s="5" t="s">
        <v>37</v>
      </c>
      <c r="P21" s="79">
        <v>73.7</v>
      </c>
      <c r="Q21" s="5">
        <v>8</v>
      </c>
      <c r="R21" s="185" t="s">
        <v>266</v>
      </c>
      <c r="S21" s="49" t="s">
        <v>267</v>
      </c>
      <c r="T21" s="89">
        <v>73.7</v>
      </c>
      <c r="U21" s="49">
        <v>9</v>
      </c>
    </row>
    <row r="22" spans="1:21" ht="16.5" x14ac:dyDescent="0.25">
      <c r="A22" s="165"/>
      <c r="B22" s="117"/>
      <c r="C22" s="7" t="s">
        <v>43</v>
      </c>
      <c r="D22" s="79">
        <v>2</v>
      </c>
      <c r="E22" s="5">
        <v>0.3</v>
      </c>
      <c r="F22" s="117"/>
      <c r="G22" s="7" t="s">
        <v>46</v>
      </c>
      <c r="H22" s="79">
        <v>2</v>
      </c>
      <c r="I22" s="5">
        <v>0.3</v>
      </c>
      <c r="J22" s="117"/>
      <c r="K22" s="5"/>
      <c r="L22" s="89"/>
      <c r="M22" s="5"/>
      <c r="N22" s="117"/>
      <c r="O22" s="7" t="s">
        <v>46</v>
      </c>
      <c r="P22" s="79">
        <v>2</v>
      </c>
      <c r="Q22" s="5">
        <v>0.2</v>
      </c>
      <c r="R22" s="185"/>
      <c r="S22" s="18"/>
      <c r="T22" s="50"/>
      <c r="U22" s="49"/>
    </row>
    <row r="23" spans="1:21" ht="16.5" x14ac:dyDescent="0.25">
      <c r="A23" s="165"/>
      <c r="B23" s="117"/>
      <c r="C23" s="7"/>
      <c r="D23" s="5"/>
      <c r="E23" s="79"/>
      <c r="F23" s="117"/>
      <c r="G23" s="79"/>
      <c r="H23" s="79"/>
      <c r="I23" s="5"/>
      <c r="J23" s="117"/>
      <c r="K23" s="5"/>
      <c r="L23" s="5"/>
      <c r="M23" s="89"/>
      <c r="N23" s="117"/>
      <c r="O23" s="7"/>
      <c r="P23" s="79"/>
      <c r="Q23" s="5"/>
      <c r="R23" s="185"/>
      <c r="S23" s="18"/>
      <c r="T23" s="50"/>
      <c r="U23" s="49"/>
    </row>
    <row r="24" spans="1:21" ht="16.5" x14ac:dyDescent="0.25">
      <c r="A24" s="165"/>
      <c r="B24" s="117"/>
      <c r="C24" s="80"/>
      <c r="D24" s="5"/>
      <c r="E24" s="79"/>
      <c r="F24" s="117"/>
      <c r="G24" s="7"/>
      <c r="H24" s="5"/>
      <c r="I24" s="79"/>
      <c r="J24" s="117"/>
      <c r="K24" s="5"/>
      <c r="L24" s="5"/>
      <c r="M24" s="89"/>
      <c r="N24" s="117"/>
      <c r="O24" s="7"/>
      <c r="P24" s="5"/>
      <c r="Q24" s="79"/>
      <c r="R24" s="185"/>
      <c r="S24" s="18"/>
      <c r="T24" s="49"/>
      <c r="U24" s="50"/>
    </row>
    <row r="25" spans="1:21" ht="16.5" x14ac:dyDescent="0.25">
      <c r="A25" s="166"/>
      <c r="B25" s="118"/>
      <c r="C25" s="80"/>
      <c r="D25" s="5"/>
      <c r="E25" s="79"/>
      <c r="F25" s="118"/>
      <c r="G25" s="79"/>
      <c r="H25" s="79"/>
      <c r="I25" s="5"/>
      <c r="J25" s="118"/>
      <c r="K25" s="5"/>
      <c r="L25" s="5"/>
      <c r="M25" s="89"/>
      <c r="N25" s="118"/>
      <c r="O25" s="79"/>
      <c r="P25" s="79"/>
      <c r="Q25" s="5"/>
      <c r="R25" s="185"/>
      <c r="S25" s="50"/>
      <c r="T25" s="50"/>
      <c r="U25" s="49"/>
    </row>
    <row r="26" spans="1:21" ht="16.5" customHeight="1" x14ac:dyDescent="0.2">
      <c r="A26" s="158" t="s">
        <v>13</v>
      </c>
      <c r="B26" s="116" t="s">
        <v>129</v>
      </c>
      <c r="C26" s="5" t="s">
        <v>130</v>
      </c>
      <c r="D26" s="79">
        <f>E26*1000/80</f>
        <v>18.75</v>
      </c>
      <c r="E26" s="5">
        <v>1.5</v>
      </c>
      <c r="F26" s="116" t="s">
        <v>200</v>
      </c>
      <c r="G26" s="5" t="s">
        <v>186</v>
      </c>
      <c r="H26" s="90">
        <v>20</v>
      </c>
      <c r="I26" s="5">
        <v>2</v>
      </c>
      <c r="J26" s="168" t="s">
        <v>51</v>
      </c>
      <c r="K26" s="79" t="s">
        <v>42</v>
      </c>
      <c r="L26" s="5">
        <v>37</v>
      </c>
      <c r="M26" s="5">
        <v>4</v>
      </c>
      <c r="N26" s="104" t="s">
        <v>280</v>
      </c>
      <c r="O26" s="31" t="s">
        <v>281</v>
      </c>
      <c r="P26" s="94">
        <v>0.1</v>
      </c>
      <c r="Q26" s="94">
        <v>0.1</v>
      </c>
      <c r="R26" s="132" t="s">
        <v>198</v>
      </c>
      <c r="S26" s="31" t="s">
        <v>49</v>
      </c>
      <c r="T26" s="88">
        <v>31.5</v>
      </c>
      <c r="U26" s="31">
        <v>3</v>
      </c>
    </row>
    <row r="27" spans="1:21" ht="16.5" x14ac:dyDescent="0.2">
      <c r="A27" s="167"/>
      <c r="B27" s="117"/>
      <c r="C27" s="5" t="s">
        <v>124</v>
      </c>
      <c r="D27" s="79">
        <f>E27*1000/80</f>
        <v>33.75</v>
      </c>
      <c r="E27" s="5">
        <v>2.7</v>
      </c>
      <c r="F27" s="117"/>
      <c r="G27" s="5" t="s">
        <v>201</v>
      </c>
      <c r="H27" s="90">
        <v>20</v>
      </c>
      <c r="I27" s="5">
        <v>2</v>
      </c>
      <c r="J27" s="169"/>
      <c r="K27" s="5" t="s">
        <v>52</v>
      </c>
      <c r="L27" s="79">
        <v>10</v>
      </c>
      <c r="M27" s="5">
        <v>1</v>
      </c>
      <c r="N27" s="104"/>
      <c r="O27" s="35" t="s">
        <v>85</v>
      </c>
      <c r="P27" s="36">
        <v>20</v>
      </c>
      <c r="Q27" s="36">
        <v>2.5</v>
      </c>
      <c r="R27" s="133"/>
      <c r="S27" s="31" t="s">
        <v>199</v>
      </c>
      <c r="T27" s="88">
        <v>10.5</v>
      </c>
      <c r="U27" s="31">
        <v>1</v>
      </c>
    </row>
    <row r="28" spans="1:21" ht="16.5" x14ac:dyDescent="0.25">
      <c r="A28" s="167"/>
      <c r="B28" s="117"/>
      <c r="C28" s="5" t="s">
        <v>131</v>
      </c>
      <c r="D28" s="5">
        <f>E28*1000/80</f>
        <v>2.5</v>
      </c>
      <c r="E28" s="79">
        <v>0.2</v>
      </c>
      <c r="F28" s="117"/>
      <c r="G28" s="5"/>
      <c r="H28" s="5"/>
      <c r="I28" s="90"/>
      <c r="J28" s="169"/>
      <c r="K28" s="7"/>
      <c r="L28" s="79"/>
      <c r="M28" s="79"/>
      <c r="N28" s="104"/>
      <c r="O28" s="34" t="s">
        <v>284</v>
      </c>
      <c r="P28" s="94">
        <v>2</v>
      </c>
      <c r="Q28" s="94">
        <v>0.2</v>
      </c>
      <c r="R28" s="133"/>
      <c r="S28" s="34" t="s">
        <v>50</v>
      </c>
      <c r="T28" s="88" t="s">
        <v>38</v>
      </c>
      <c r="U28" s="88">
        <v>0.1</v>
      </c>
    </row>
    <row r="29" spans="1:21" ht="16.5" x14ac:dyDescent="0.2">
      <c r="A29" s="167"/>
      <c r="B29" s="117"/>
      <c r="C29" s="5" t="s">
        <v>132</v>
      </c>
      <c r="D29" s="5"/>
      <c r="E29" s="79"/>
      <c r="F29" s="117"/>
      <c r="G29" s="5"/>
      <c r="H29" s="5"/>
      <c r="I29" s="90"/>
      <c r="J29" s="169"/>
      <c r="K29" s="5"/>
      <c r="L29" s="5"/>
      <c r="M29" s="79"/>
      <c r="N29" s="104"/>
      <c r="O29" s="37"/>
      <c r="P29" s="37"/>
      <c r="Q29" s="37"/>
      <c r="R29" s="133"/>
      <c r="S29" s="31"/>
      <c r="T29" s="31"/>
      <c r="U29" s="88"/>
    </row>
    <row r="30" spans="1:21" ht="16.5" x14ac:dyDescent="0.25">
      <c r="A30" s="159"/>
      <c r="B30" s="118"/>
      <c r="C30" s="5"/>
      <c r="D30" s="5"/>
      <c r="E30" s="79"/>
      <c r="F30" s="118"/>
      <c r="G30" s="5"/>
      <c r="H30" s="5"/>
      <c r="I30" s="90"/>
      <c r="J30" s="170"/>
      <c r="K30" s="5"/>
      <c r="L30" s="5"/>
      <c r="M30" s="79"/>
      <c r="N30" s="104"/>
      <c r="O30" s="34"/>
      <c r="P30" s="94"/>
      <c r="Q30" s="31"/>
      <c r="R30" s="134"/>
      <c r="S30" s="31"/>
      <c r="T30" s="31"/>
      <c r="U30" s="88"/>
    </row>
    <row r="31" spans="1:21" ht="16.5" x14ac:dyDescent="0.2">
      <c r="A31" s="162" t="s">
        <v>2</v>
      </c>
      <c r="B31" s="163"/>
      <c r="C31" s="5"/>
      <c r="D31" s="79"/>
      <c r="E31" s="79"/>
      <c r="F31" s="79" t="s">
        <v>69</v>
      </c>
      <c r="G31" s="5"/>
      <c r="H31" s="5"/>
      <c r="I31" s="79"/>
      <c r="J31" s="79" t="s">
        <v>2</v>
      </c>
      <c r="K31" s="5" t="s">
        <v>120</v>
      </c>
      <c r="L31" s="5"/>
      <c r="M31" s="79"/>
      <c r="N31" s="79" t="s">
        <v>2</v>
      </c>
      <c r="O31" s="5"/>
      <c r="P31" s="5"/>
      <c r="Q31" s="79"/>
      <c r="R31" s="89" t="s">
        <v>69</v>
      </c>
      <c r="S31" s="5"/>
      <c r="T31" s="5"/>
      <c r="U31" s="89"/>
    </row>
    <row r="32" spans="1:21" ht="16.5" x14ac:dyDescent="0.2">
      <c r="A32" s="162" t="s">
        <v>14</v>
      </c>
      <c r="B32" s="163"/>
      <c r="C32" s="79"/>
      <c r="D32" s="5"/>
      <c r="E32" s="79"/>
      <c r="F32" s="79" t="s">
        <v>14</v>
      </c>
      <c r="G32" s="79" t="s">
        <v>68</v>
      </c>
      <c r="H32" s="5">
        <v>1</v>
      </c>
      <c r="I32" s="79"/>
      <c r="J32" s="79" t="s">
        <v>14</v>
      </c>
      <c r="K32" s="79"/>
      <c r="L32" s="5"/>
      <c r="M32" s="79"/>
      <c r="N32" s="79" t="s">
        <v>14</v>
      </c>
      <c r="O32" s="79"/>
      <c r="P32" s="5"/>
      <c r="Q32" s="79"/>
      <c r="R32" s="89" t="s">
        <v>14</v>
      </c>
      <c r="S32" s="89"/>
      <c r="T32" s="5"/>
      <c r="U32" s="89"/>
    </row>
    <row r="33" spans="1:21" ht="16.5" x14ac:dyDescent="0.2">
      <c r="A33" s="129" t="s">
        <v>15</v>
      </c>
      <c r="B33" s="160" t="s">
        <v>16</v>
      </c>
      <c r="C33" s="161"/>
      <c r="D33" s="31">
        <v>4</v>
      </c>
      <c r="E33" s="38">
        <f>D33*45</f>
        <v>180</v>
      </c>
      <c r="F33" s="160" t="s">
        <v>16</v>
      </c>
      <c r="G33" s="161"/>
      <c r="H33" s="8">
        <v>3</v>
      </c>
      <c r="I33" s="9">
        <f>H33*45</f>
        <v>135</v>
      </c>
      <c r="J33" s="160" t="s">
        <v>16</v>
      </c>
      <c r="K33" s="161"/>
      <c r="L33" s="8">
        <v>3</v>
      </c>
      <c r="M33" s="9">
        <f>L33*45</f>
        <v>135</v>
      </c>
      <c r="N33" s="160" t="s">
        <v>16</v>
      </c>
      <c r="O33" s="161"/>
      <c r="P33" s="8">
        <v>3</v>
      </c>
      <c r="Q33" s="9">
        <f>P33*45</f>
        <v>135</v>
      </c>
      <c r="R33" s="160" t="s">
        <v>16</v>
      </c>
      <c r="S33" s="161"/>
      <c r="T33" s="8">
        <v>3</v>
      </c>
      <c r="U33" s="9">
        <f>T33*45</f>
        <v>135</v>
      </c>
    </row>
    <row r="34" spans="1:21" ht="16.5" x14ac:dyDescent="0.2">
      <c r="A34" s="130"/>
      <c r="B34" s="78" t="s">
        <v>17</v>
      </c>
      <c r="C34" s="78"/>
      <c r="D34" s="31">
        <v>4.5</v>
      </c>
      <c r="E34" s="39">
        <f>D34*70</f>
        <v>315</v>
      </c>
      <c r="F34" s="160" t="s">
        <v>17</v>
      </c>
      <c r="G34" s="161"/>
      <c r="H34" s="8">
        <v>5</v>
      </c>
      <c r="I34" s="10">
        <f>H34*70</f>
        <v>350</v>
      </c>
      <c r="J34" s="160" t="s">
        <v>17</v>
      </c>
      <c r="K34" s="161"/>
      <c r="L34" s="8">
        <v>4.5</v>
      </c>
      <c r="M34" s="10">
        <f>L34*70</f>
        <v>315</v>
      </c>
      <c r="N34" s="160" t="s">
        <v>17</v>
      </c>
      <c r="O34" s="161"/>
      <c r="P34" s="8">
        <v>5.5</v>
      </c>
      <c r="Q34" s="10">
        <f>P34*70</f>
        <v>385</v>
      </c>
      <c r="R34" s="160" t="s">
        <v>17</v>
      </c>
      <c r="S34" s="161"/>
      <c r="T34" s="8">
        <v>5</v>
      </c>
      <c r="U34" s="10">
        <f>T34*70</f>
        <v>350</v>
      </c>
    </row>
    <row r="35" spans="1:21" ht="16.5" x14ac:dyDescent="0.2">
      <c r="A35" s="130"/>
      <c r="B35" s="78" t="s">
        <v>18</v>
      </c>
      <c r="C35" s="78"/>
      <c r="D35" s="31">
        <v>2.5</v>
      </c>
      <c r="E35" s="38">
        <f>D35*75</f>
        <v>187.5</v>
      </c>
      <c r="F35" s="160" t="s">
        <v>18</v>
      </c>
      <c r="G35" s="161"/>
      <c r="H35" s="8">
        <v>2.2999999999999998</v>
      </c>
      <c r="I35" s="9">
        <f>H35*75</f>
        <v>172.5</v>
      </c>
      <c r="J35" s="160" t="s">
        <v>18</v>
      </c>
      <c r="K35" s="161"/>
      <c r="L35" s="8">
        <v>2</v>
      </c>
      <c r="M35" s="9">
        <f>L35*75</f>
        <v>150</v>
      </c>
      <c r="N35" s="160" t="s">
        <v>18</v>
      </c>
      <c r="O35" s="161"/>
      <c r="P35" s="8">
        <v>2</v>
      </c>
      <c r="Q35" s="9">
        <f>P35*75</f>
        <v>150</v>
      </c>
      <c r="R35" s="160" t="s">
        <v>18</v>
      </c>
      <c r="S35" s="161"/>
      <c r="T35" s="8">
        <v>2.2999999999999998</v>
      </c>
      <c r="U35" s="9">
        <f>T35*75</f>
        <v>172.5</v>
      </c>
    </row>
    <row r="36" spans="1:21" ht="16.5" x14ac:dyDescent="0.2">
      <c r="A36" s="130"/>
      <c r="B36" s="78" t="s">
        <v>19</v>
      </c>
      <c r="C36" s="78"/>
      <c r="D36" s="31">
        <v>1.3</v>
      </c>
      <c r="E36" s="38">
        <f>D36*25</f>
        <v>32.5</v>
      </c>
      <c r="F36" s="160" t="s">
        <v>19</v>
      </c>
      <c r="G36" s="161"/>
      <c r="H36" s="8">
        <v>1.5</v>
      </c>
      <c r="I36" s="9">
        <f>H36*25</f>
        <v>37.5</v>
      </c>
      <c r="J36" s="160" t="s">
        <v>19</v>
      </c>
      <c r="K36" s="161"/>
      <c r="L36" s="8">
        <v>1</v>
      </c>
      <c r="M36" s="9">
        <f>L36*25</f>
        <v>25</v>
      </c>
      <c r="N36" s="160" t="s">
        <v>19</v>
      </c>
      <c r="O36" s="161"/>
      <c r="P36" s="8">
        <v>2</v>
      </c>
      <c r="Q36" s="9">
        <f>P36*25</f>
        <v>50</v>
      </c>
      <c r="R36" s="160" t="s">
        <v>19</v>
      </c>
      <c r="S36" s="161"/>
      <c r="T36" s="8">
        <v>1.5</v>
      </c>
      <c r="U36" s="9">
        <f>T36*25</f>
        <v>37.5</v>
      </c>
    </row>
    <row r="37" spans="1:21" ht="16.5" x14ac:dyDescent="0.2">
      <c r="A37" s="130"/>
      <c r="B37" s="78" t="s">
        <v>20</v>
      </c>
      <c r="C37" s="78"/>
      <c r="D37" s="75">
        <v>0</v>
      </c>
      <c r="E37" s="39">
        <f>D37*60</f>
        <v>0</v>
      </c>
      <c r="F37" s="160" t="s">
        <v>20</v>
      </c>
      <c r="G37" s="161"/>
      <c r="H37" s="11">
        <v>0</v>
      </c>
      <c r="I37" s="10">
        <f>H37*60</f>
        <v>0</v>
      </c>
      <c r="J37" s="160" t="s">
        <v>20</v>
      </c>
      <c r="K37" s="161"/>
      <c r="L37" s="11">
        <v>1.2</v>
      </c>
      <c r="M37" s="10">
        <f>L37*60</f>
        <v>72</v>
      </c>
      <c r="N37" s="160" t="s">
        <v>20</v>
      </c>
      <c r="O37" s="161"/>
      <c r="P37" s="11">
        <v>0</v>
      </c>
      <c r="Q37" s="10">
        <f>P37*60</f>
        <v>0</v>
      </c>
      <c r="R37" s="160" t="s">
        <v>20</v>
      </c>
      <c r="S37" s="161"/>
      <c r="T37" s="11">
        <v>0</v>
      </c>
      <c r="U37" s="10">
        <f>T37*60</f>
        <v>0</v>
      </c>
    </row>
    <row r="38" spans="1:21" ht="16.5" x14ac:dyDescent="0.2">
      <c r="A38" s="131"/>
      <c r="B38" s="125" t="s">
        <v>23</v>
      </c>
      <c r="C38" s="126"/>
      <c r="D38" s="75">
        <v>0</v>
      </c>
      <c r="E38" s="38">
        <v>0</v>
      </c>
      <c r="F38" s="125" t="s">
        <v>23</v>
      </c>
      <c r="G38" s="126"/>
      <c r="H38" s="11">
        <v>1</v>
      </c>
      <c r="I38" s="9">
        <v>60</v>
      </c>
      <c r="J38" s="125" t="s">
        <v>44</v>
      </c>
      <c r="K38" s="126"/>
      <c r="L38" s="11">
        <v>0</v>
      </c>
      <c r="M38" s="9">
        <v>0</v>
      </c>
      <c r="N38" s="125" t="s">
        <v>44</v>
      </c>
      <c r="O38" s="126"/>
      <c r="P38" s="11">
        <v>0</v>
      </c>
      <c r="Q38" s="9">
        <v>0</v>
      </c>
      <c r="R38" s="125" t="s">
        <v>23</v>
      </c>
      <c r="S38" s="126"/>
      <c r="T38" s="11">
        <v>1</v>
      </c>
      <c r="U38" s="9">
        <v>60</v>
      </c>
    </row>
    <row r="39" spans="1:21" ht="16.5" x14ac:dyDescent="0.2">
      <c r="A39" s="12"/>
      <c r="B39" s="160" t="s">
        <v>21</v>
      </c>
      <c r="C39" s="161"/>
      <c r="D39" s="42"/>
      <c r="E39" s="39">
        <f>SUM(E33:E37)</f>
        <v>715</v>
      </c>
      <c r="F39" s="160" t="s">
        <v>21</v>
      </c>
      <c r="G39" s="161"/>
      <c r="H39" s="14"/>
      <c r="I39" s="10">
        <v>770</v>
      </c>
      <c r="J39" s="160" t="s">
        <v>21</v>
      </c>
      <c r="K39" s="161"/>
      <c r="L39" s="14"/>
      <c r="M39" s="10">
        <f>SUM(M33:M37)</f>
        <v>697</v>
      </c>
      <c r="N39" s="160" t="s">
        <v>21</v>
      </c>
      <c r="O39" s="161"/>
      <c r="P39" s="14"/>
      <c r="Q39" s="10">
        <f>SUM(Q33:Q37)</f>
        <v>720</v>
      </c>
      <c r="R39" s="160" t="s">
        <v>21</v>
      </c>
      <c r="S39" s="161"/>
      <c r="T39" s="14"/>
      <c r="U39" s="10">
        <v>770</v>
      </c>
    </row>
    <row r="40" spans="1:21" ht="16.5" x14ac:dyDescent="0.25">
      <c r="A40" s="3"/>
      <c r="B40" s="29" t="s">
        <v>30</v>
      </c>
      <c r="C40" s="29" t="s">
        <v>66</v>
      </c>
      <c r="D40" s="29"/>
      <c r="E40" s="29"/>
      <c r="F40" s="29"/>
      <c r="G40" s="29"/>
      <c r="H40" s="29" t="s">
        <v>31</v>
      </c>
      <c r="I40" s="29" t="s">
        <v>65</v>
      </c>
      <c r="J40" s="29"/>
      <c r="K40" s="29"/>
      <c r="L40" s="29"/>
      <c r="M40" s="29"/>
      <c r="N40" s="29"/>
      <c r="O40" s="29"/>
      <c r="P40" s="29" t="s">
        <v>32</v>
      </c>
      <c r="Q40" s="30" t="s">
        <v>67</v>
      </c>
      <c r="R40" s="30"/>
      <c r="S40" s="30"/>
      <c r="T40" s="3"/>
      <c r="U40" s="3"/>
    </row>
    <row r="41" spans="1:21" x14ac:dyDescent="0.2">
      <c r="A41" s="26" t="s">
        <v>28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15"/>
      <c r="M41" s="15"/>
      <c r="N41" s="15"/>
      <c r="O41" s="15"/>
      <c r="P41" s="15"/>
      <c r="Q41" s="15"/>
      <c r="R41" s="15"/>
      <c r="S41" s="15"/>
      <c r="T41" s="15"/>
      <c r="U41" s="15"/>
    </row>
    <row r="42" spans="1:21" x14ac:dyDescent="0.25">
      <c r="A42" s="27" t="s">
        <v>29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15"/>
      <c r="M42" s="15"/>
      <c r="N42" s="15"/>
      <c r="O42" s="15"/>
      <c r="P42" s="15"/>
      <c r="Q42" s="15"/>
      <c r="R42" s="15"/>
      <c r="S42" s="15"/>
      <c r="T42" s="15"/>
      <c r="U42" s="15"/>
    </row>
    <row r="43" spans="1:21" ht="15.75" x14ac:dyDescent="0.2">
      <c r="A43" s="81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</row>
  </sheetData>
  <mergeCells count="71">
    <mergeCell ref="R5:R6"/>
    <mergeCell ref="R7:R14"/>
    <mergeCell ref="R15:R20"/>
    <mergeCell ref="R21:R25"/>
    <mergeCell ref="R26:R30"/>
    <mergeCell ref="A1:U1"/>
    <mergeCell ref="A2:K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  <mergeCell ref="A7:A14"/>
    <mergeCell ref="B7:B14"/>
    <mergeCell ref="F7:F14"/>
    <mergeCell ref="J7:J14"/>
    <mergeCell ref="N7:N14"/>
    <mergeCell ref="A15:A20"/>
    <mergeCell ref="B15:B20"/>
    <mergeCell ref="F15:F20"/>
    <mergeCell ref="J15:J20"/>
    <mergeCell ref="N15:N20"/>
    <mergeCell ref="N26:N30"/>
    <mergeCell ref="B21:B25"/>
    <mergeCell ref="F21:F25"/>
    <mergeCell ref="N21:N25"/>
    <mergeCell ref="A31:B31"/>
    <mergeCell ref="A21:A25"/>
    <mergeCell ref="A26:A30"/>
    <mergeCell ref="J21:J25"/>
    <mergeCell ref="B26:B30"/>
    <mergeCell ref="J26:J30"/>
    <mergeCell ref="F26:F30"/>
    <mergeCell ref="A32:B32"/>
    <mergeCell ref="A33:A38"/>
    <mergeCell ref="B33:C33"/>
    <mergeCell ref="F33:G33"/>
    <mergeCell ref="F35:G35"/>
    <mergeCell ref="F37:G37"/>
    <mergeCell ref="J33:K33"/>
    <mergeCell ref="N33:O33"/>
    <mergeCell ref="R33:S33"/>
    <mergeCell ref="F34:G34"/>
    <mergeCell ref="J34:K34"/>
    <mergeCell ref="N34:O34"/>
    <mergeCell ref="R34:S34"/>
    <mergeCell ref="J35:K35"/>
    <mergeCell ref="N35:O35"/>
    <mergeCell ref="R35:S35"/>
    <mergeCell ref="F36:G36"/>
    <mergeCell ref="J36:K36"/>
    <mergeCell ref="N36:O36"/>
    <mergeCell ref="R36:S36"/>
    <mergeCell ref="J37:K37"/>
    <mergeCell ref="N37:O37"/>
    <mergeCell ref="R37:S37"/>
    <mergeCell ref="B39:C39"/>
    <mergeCell ref="F39:G39"/>
    <mergeCell ref="J39:K39"/>
    <mergeCell ref="N39:O39"/>
    <mergeCell ref="R39:S39"/>
    <mergeCell ref="B38:C38"/>
    <mergeCell ref="F38:G38"/>
    <mergeCell ref="J38:K38"/>
    <mergeCell ref="N38:O38"/>
    <mergeCell ref="R38:S38"/>
  </mergeCells>
  <phoneticPr fontId="4" type="noConversion"/>
  <pageMargins left="0" right="0" top="0.74803149606299213" bottom="0.74803149606299213" header="0.31496062992125984" footer="0.31496062992125984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workbookViewId="0">
      <selection activeCell="K6" sqref="K6"/>
    </sheetView>
  </sheetViews>
  <sheetFormatPr defaultRowHeight="14.25" x14ac:dyDescent="0.2"/>
  <sheetData>
    <row r="1" spans="1:25" ht="21" x14ac:dyDescent="0.3">
      <c r="A1" s="119" t="s">
        <v>285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20"/>
    </row>
    <row r="2" spans="1:25" ht="21" x14ac:dyDescent="0.2">
      <c r="A2" s="121" t="s">
        <v>157</v>
      </c>
      <c r="B2" s="121"/>
      <c r="C2" s="121"/>
      <c r="D2" s="121"/>
      <c r="E2" s="121"/>
      <c r="F2" s="121"/>
      <c r="G2" s="122"/>
      <c r="H2" s="122"/>
      <c r="I2" s="122"/>
      <c r="J2" s="122"/>
      <c r="K2" s="122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5" ht="16.5" x14ac:dyDescent="0.25">
      <c r="A3" s="94" t="s">
        <v>0</v>
      </c>
      <c r="B3" s="103" t="s">
        <v>286</v>
      </c>
      <c r="C3" s="123"/>
      <c r="D3" s="123"/>
      <c r="E3" s="123"/>
      <c r="F3" s="103" t="s">
        <v>287</v>
      </c>
      <c r="G3" s="123"/>
      <c r="H3" s="123"/>
      <c r="I3" s="123"/>
      <c r="J3" s="103" t="s">
        <v>288</v>
      </c>
      <c r="K3" s="123"/>
      <c r="L3" s="123"/>
      <c r="M3" s="123"/>
      <c r="N3" s="103"/>
      <c r="O3" s="123"/>
      <c r="P3" s="123"/>
      <c r="Q3" s="123"/>
      <c r="R3" s="103"/>
      <c r="S3" s="123"/>
      <c r="T3" s="123"/>
      <c r="U3" s="123"/>
      <c r="V3" s="103"/>
      <c r="W3" s="123"/>
      <c r="X3" s="123"/>
      <c r="Y3" s="123"/>
    </row>
    <row r="4" spans="1:25" ht="16.5" x14ac:dyDescent="0.2">
      <c r="A4" s="94" t="s">
        <v>4</v>
      </c>
      <c r="B4" s="31" t="s">
        <v>5</v>
      </c>
      <c r="C4" s="94" t="s">
        <v>6</v>
      </c>
      <c r="D4" s="32" t="s">
        <v>7</v>
      </c>
      <c r="E4" s="31" t="s">
        <v>8</v>
      </c>
      <c r="F4" s="31" t="s">
        <v>5</v>
      </c>
      <c r="G4" s="94" t="s">
        <v>6</v>
      </c>
      <c r="H4" s="32" t="s">
        <v>7</v>
      </c>
      <c r="I4" s="31" t="s">
        <v>8</v>
      </c>
      <c r="J4" s="31" t="s">
        <v>5</v>
      </c>
      <c r="K4" s="94" t="s">
        <v>6</v>
      </c>
      <c r="L4" s="32" t="s">
        <v>7</v>
      </c>
      <c r="M4" s="31" t="s">
        <v>8</v>
      </c>
      <c r="N4" s="31" t="s">
        <v>5</v>
      </c>
      <c r="O4" s="94" t="s">
        <v>6</v>
      </c>
      <c r="P4" s="32" t="s">
        <v>7</v>
      </c>
      <c r="Q4" s="31" t="s">
        <v>8</v>
      </c>
      <c r="R4" s="31" t="s">
        <v>5</v>
      </c>
      <c r="S4" s="94" t="s">
        <v>6</v>
      </c>
      <c r="T4" s="32" t="s">
        <v>7</v>
      </c>
      <c r="U4" s="31" t="s">
        <v>8</v>
      </c>
      <c r="V4" s="5" t="s">
        <v>5</v>
      </c>
      <c r="W4" s="97" t="s">
        <v>6</v>
      </c>
      <c r="X4" s="6" t="s">
        <v>7</v>
      </c>
      <c r="Y4" s="5" t="s">
        <v>8</v>
      </c>
    </row>
    <row r="5" spans="1:25" ht="16.5" x14ac:dyDescent="0.2">
      <c r="A5" s="112" t="s">
        <v>1</v>
      </c>
      <c r="B5" s="114" t="s">
        <v>33</v>
      </c>
      <c r="C5" s="96" t="s">
        <v>9</v>
      </c>
      <c r="D5" s="96">
        <v>90</v>
      </c>
      <c r="E5" s="96">
        <v>10</v>
      </c>
      <c r="F5" s="103" t="s">
        <v>76</v>
      </c>
      <c r="G5" s="94" t="s">
        <v>9</v>
      </c>
      <c r="H5" s="94">
        <v>80</v>
      </c>
      <c r="I5" s="94">
        <v>9</v>
      </c>
      <c r="J5" s="103"/>
      <c r="K5" s="31" t="s">
        <v>71</v>
      </c>
      <c r="L5" s="31">
        <v>150</v>
      </c>
      <c r="M5" s="31">
        <f>L5*110/1000</f>
        <v>16.5</v>
      </c>
      <c r="N5" s="114"/>
      <c r="O5" s="96"/>
      <c r="P5" s="96"/>
      <c r="Q5" s="96"/>
      <c r="R5" s="115"/>
      <c r="S5" s="96"/>
      <c r="T5" s="96"/>
      <c r="U5" s="96"/>
      <c r="V5" s="114"/>
      <c r="W5" s="96"/>
      <c r="X5" s="96"/>
      <c r="Y5" s="96"/>
    </row>
    <row r="6" spans="1:25" ht="16.5" x14ac:dyDescent="0.2">
      <c r="A6" s="112"/>
      <c r="B6" s="114"/>
      <c r="C6" s="96"/>
      <c r="D6" s="96"/>
      <c r="E6" s="96"/>
      <c r="F6" s="103"/>
      <c r="G6" s="94" t="s">
        <v>58</v>
      </c>
      <c r="H6" s="94">
        <v>10</v>
      </c>
      <c r="I6" s="94">
        <v>1</v>
      </c>
      <c r="J6" s="103"/>
      <c r="K6" s="31" t="s">
        <v>320</v>
      </c>
      <c r="L6" s="31">
        <v>45</v>
      </c>
      <c r="M6" s="31">
        <f>L6*110/1000</f>
        <v>4.95</v>
      </c>
      <c r="N6" s="114"/>
      <c r="O6" s="96"/>
      <c r="P6" s="96"/>
      <c r="Q6" s="96"/>
      <c r="R6" s="115"/>
      <c r="S6" s="96"/>
      <c r="T6" s="96"/>
      <c r="U6" s="96"/>
      <c r="V6" s="114"/>
      <c r="W6" s="96"/>
      <c r="X6" s="96"/>
      <c r="Y6" s="96"/>
    </row>
    <row r="7" spans="1:25" ht="16.5" x14ac:dyDescent="0.2">
      <c r="A7" s="112" t="s">
        <v>10</v>
      </c>
      <c r="B7" s="104" t="s">
        <v>111</v>
      </c>
      <c r="C7" s="31" t="s">
        <v>139</v>
      </c>
      <c r="D7" s="31">
        <v>80</v>
      </c>
      <c r="E7" s="94">
        <v>8.5</v>
      </c>
      <c r="F7" s="104" t="s">
        <v>289</v>
      </c>
      <c r="G7" s="31" t="s">
        <v>290</v>
      </c>
      <c r="H7" s="31" t="s">
        <v>291</v>
      </c>
      <c r="I7" s="94" t="s">
        <v>292</v>
      </c>
      <c r="J7" s="104" t="s">
        <v>274</v>
      </c>
      <c r="K7" s="31" t="s">
        <v>49</v>
      </c>
      <c r="L7" s="31">
        <v>35</v>
      </c>
      <c r="M7" s="31">
        <f>L7*110/1000</f>
        <v>3.85</v>
      </c>
      <c r="N7" s="104"/>
      <c r="O7" s="31"/>
      <c r="P7" s="31"/>
      <c r="Q7" s="31"/>
      <c r="R7" s="116"/>
      <c r="S7" s="31"/>
      <c r="T7" s="5"/>
      <c r="U7" s="97"/>
      <c r="V7" s="116"/>
      <c r="W7" s="96"/>
      <c r="X7" s="5"/>
      <c r="Y7" s="97"/>
    </row>
    <row r="8" spans="1:25" ht="16.5" x14ac:dyDescent="0.2">
      <c r="A8" s="108"/>
      <c r="B8" s="104"/>
      <c r="C8" s="31" t="s">
        <v>54</v>
      </c>
      <c r="D8" s="52">
        <v>3</v>
      </c>
      <c r="E8" s="52">
        <v>0.3</v>
      </c>
      <c r="F8" s="104"/>
      <c r="G8" s="31"/>
      <c r="H8" s="94"/>
      <c r="I8" s="94"/>
      <c r="J8" s="104"/>
      <c r="K8" s="31" t="s">
        <v>24</v>
      </c>
      <c r="L8" s="31">
        <v>25</v>
      </c>
      <c r="M8" s="31">
        <v>2</v>
      </c>
      <c r="N8" s="104"/>
      <c r="O8" s="31"/>
      <c r="P8" s="31"/>
      <c r="Q8" s="31"/>
      <c r="R8" s="117"/>
      <c r="S8" s="31"/>
      <c r="T8" s="94"/>
      <c r="U8" s="5"/>
      <c r="V8" s="117"/>
      <c r="W8" s="96"/>
      <c r="X8" s="97"/>
      <c r="Y8" s="5"/>
    </row>
    <row r="9" spans="1:25" ht="16.5" x14ac:dyDescent="0.2">
      <c r="A9" s="108"/>
      <c r="B9" s="104"/>
      <c r="C9" s="31" t="s">
        <v>34</v>
      </c>
      <c r="D9" s="52">
        <v>3</v>
      </c>
      <c r="E9" s="52">
        <v>0.3</v>
      </c>
      <c r="F9" s="104"/>
      <c r="G9" s="31"/>
      <c r="H9" s="94"/>
      <c r="I9" s="94"/>
      <c r="J9" s="104"/>
      <c r="K9" s="31" t="s">
        <v>27</v>
      </c>
      <c r="L9" s="31">
        <v>50</v>
      </c>
      <c r="M9" s="31">
        <v>5</v>
      </c>
      <c r="N9" s="104"/>
      <c r="O9" s="31"/>
      <c r="P9" s="31"/>
      <c r="Q9" s="31"/>
      <c r="R9" s="117"/>
      <c r="S9" s="31"/>
      <c r="T9" s="97"/>
      <c r="U9" s="97"/>
      <c r="V9" s="117"/>
      <c r="W9" s="5"/>
      <c r="X9" s="97"/>
      <c r="Y9" s="97"/>
    </row>
    <row r="10" spans="1:25" ht="16.5" x14ac:dyDescent="0.2">
      <c r="A10" s="108"/>
      <c r="B10" s="104"/>
      <c r="C10" s="31" t="s">
        <v>79</v>
      </c>
      <c r="D10" s="94">
        <v>2</v>
      </c>
      <c r="E10" s="94">
        <v>0.2</v>
      </c>
      <c r="F10" s="104"/>
      <c r="G10" s="31"/>
      <c r="H10" s="31"/>
      <c r="I10" s="94"/>
      <c r="J10" s="104"/>
      <c r="K10" s="31" t="s">
        <v>47</v>
      </c>
      <c r="L10" s="31">
        <v>22</v>
      </c>
      <c r="M10" s="31">
        <v>2</v>
      </c>
      <c r="N10" s="104"/>
      <c r="O10" s="31"/>
      <c r="P10" s="31"/>
      <c r="Q10" s="31"/>
      <c r="R10" s="117"/>
      <c r="S10" s="5"/>
      <c r="T10" s="5"/>
      <c r="U10" s="97"/>
      <c r="V10" s="117"/>
      <c r="W10" s="5"/>
      <c r="X10" s="5"/>
      <c r="Y10" s="97"/>
    </row>
    <row r="11" spans="1:25" ht="16.5" x14ac:dyDescent="0.2">
      <c r="A11" s="108"/>
      <c r="B11" s="104"/>
      <c r="C11" s="31" t="s">
        <v>275</v>
      </c>
      <c r="D11" s="51">
        <v>1</v>
      </c>
      <c r="E11" s="52">
        <v>0.1</v>
      </c>
      <c r="F11" s="104"/>
      <c r="G11" s="31"/>
      <c r="H11" s="31"/>
      <c r="I11" s="94"/>
      <c r="J11" s="104"/>
      <c r="K11" s="31" t="s">
        <v>72</v>
      </c>
      <c r="L11" s="31">
        <v>3</v>
      </c>
      <c r="M11" s="31">
        <v>0.3</v>
      </c>
      <c r="N11" s="104"/>
      <c r="O11" s="31"/>
      <c r="P11" s="31"/>
      <c r="Q11" s="94"/>
      <c r="R11" s="117"/>
      <c r="S11" s="5"/>
      <c r="T11" s="5"/>
      <c r="U11" s="97"/>
      <c r="V11" s="117"/>
      <c r="W11" s="5"/>
      <c r="X11" s="5"/>
      <c r="Y11" s="97"/>
    </row>
    <row r="12" spans="1:25" ht="16.5" x14ac:dyDescent="0.2">
      <c r="A12" s="108"/>
      <c r="B12" s="104"/>
      <c r="C12" s="31"/>
      <c r="D12" s="31"/>
      <c r="E12" s="94"/>
      <c r="F12" s="104"/>
      <c r="G12" s="31"/>
      <c r="H12" s="31"/>
      <c r="I12" s="94"/>
      <c r="J12" s="104"/>
      <c r="K12" s="31" t="s">
        <v>73</v>
      </c>
      <c r="L12" s="94" t="s">
        <v>38</v>
      </c>
      <c r="M12" s="31">
        <v>0.1</v>
      </c>
      <c r="N12" s="104"/>
      <c r="O12" s="31"/>
      <c r="P12" s="31"/>
      <c r="Q12" s="94"/>
      <c r="R12" s="117"/>
      <c r="S12" s="97"/>
      <c r="T12" s="97"/>
      <c r="U12" s="5"/>
      <c r="V12" s="117"/>
      <c r="W12" s="97"/>
      <c r="X12" s="97"/>
      <c r="Y12" s="5"/>
    </row>
    <row r="13" spans="1:25" ht="16.5" x14ac:dyDescent="0.2">
      <c r="A13" s="108"/>
      <c r="B13" s="104"/>
      <c r="C13" s="31"/>
      <c r="D13" s="31"/>
      <c r="E13" s="94"/>
      <c r="F13" s="104"/>
      <c r="G13" s="31"/>
      <c r="H13" s="31"/>
      <c r="I13" s="94"/>
      <c r="J13" s="104"/>
      <c r="K13" s="31" t="s">
        <v>74</v>
      </c>
      <c r="L13" s="94"/>
      <c r="M13" s="31" t="s">
        <v>62</v>
      </c>
      <c r="N13" s="104"/>
      <c r="R13" s="117"/>
      <c r="S13" s="5"/>
      <c r="T13" s="97"/>
      <c r="U13" s="5"/>
      <c r="V13" s="117"/>
      <c r="W13" s="5"/>
      <c r="X13" s="97"/>
      <c r="Y13" s="5"/>
    </row>
    <row r="14" spans="1:25" ht="16.5" x14ac:dyDescent="0.2">
      <c r="A14" s="108"/>
      <c r="B14" s="104"/>
      <c r="C14" s="31"/>
      <c r="D14" s="31"/>
      <c r="E14" s="94"/>
      <c r="F14" s="104"/>
      <c r="G14" s="31"/>
      <c r="H14" s="31"/>
      <c r="I14" s="94"/>
      <c r="J14" s="104"/>
      <c r="K14" s="31"/>
      <c r="L14" s="94"/>
      <c r="M14" s="31"/>
      <c r="N14" s="104"/>
      <c r="O14" s="31"/>
      <c r="P14" s="31"/>
      <c r="Q14" s="94"/>
      <c r="R14" s="118"/>
      <c r="S14" s="5"/>
      <c r="T14" s="5"/>
      <c r="U14" s="97"/>
      <c r="V14" s="118"/>
      <c r="W14" s="5"/>
      <c r="X14" s="5"/>
      <c r="Y14" s="97"/>
    </row>
    <row r="15" spans="1:25" ht="16.5" x14ac:dyDescent="0.2">
      <c r="A15" s="112" t="s">
        <v>11</v>
      </c>
      <c r="B15" s="104" t="s">
        <v>276</v>
      </c>
      <c r="C15" s="31" t="s">
        <v>26</v>
      </c>
      <c r="D15" s="94">
        <v>48</v>
      </c>
      <c r="E15" s="31">
        <v>5</v>
      </c>
      <c r="F15" s="104" t="s">
        <v>297</v>
      </c>
      <c r="G15" s="94" t="s">
        <v>246</v>
      </c>
      <c r="H15" s="94">
        <v>63.5</v>
      </c>
      <c r="I15" s="94">
        <v>7</v>
      </c>
      <c r="J15" s="104" t="s">
        <v>75</v>
      </c>
      <c r="K15" s="31" t="s">
        <v>48</v>
      </c>
      <c r="L15" s="94">
        <v>55</v>
      </c>
      <c r="M15" s="94" t="s">
        <v>277</v>
      </c>
      <c r="N15" s="105"/>
      <c r="O15" s="31"/>
      <c r="P15" s="94"/>
      <c r="Q15" s="31"/>
      <c r="R15" s="104"/>
      <c r="S15" s="31"/>
      <c r="T15" s="94"/>
      <c r="U15" s="31"/>
      <c r="V15" s="104"/>
      <c r="W15" s="31"/>
      <c r="X15" s="94"/>
      <c r="Y15" s="31"/>
    </row>
    <row r="16" spans="1:25" ht="16.5" x14ac:dyDescent="0.2">
      <c r="A16" s="108"/>
      <c r="B16" s="104"/>
      <c r="C16" s="94" t="s">
        <v>80</v>
      </c>
      <c r="D16" s="94" t="s">
        <v>22</v>
      </c>
      <c r="E16" s="94">
        <v>0.3</v>
      </c>
      <c r="F16" s="104"/>
      <c r="G16" s="31"/>
      <c r="H16" s="94"/>
      <c r="I16" s="31"/>
      <c r="J16" s="104"/>
      <c r="K16" s="31"/>
      <c r="L16" s="31"/>
      <c r="M16" s="94"/>
      <c r="N16" s="106"/>
      <c r="O16" s="31"/>
      <c r="P16" s="94"/>
      <c r="Q16" s="31"/>
      <c r="R16" s="104"/>
      <c r="S16" s="31"/>
      <c r="T16" s="94"/>
      <c r="U16" s="31"/>
      <c r="V16" s="104"/>
      <c r="W16" s="31"/>
      <c r="X16" s="94"/>
      <c r="Y16" s="31"/>
    </row>
    <row r="17" spans="1:25" ht="16.5" x14ac:dyDescent="0.2">
      <c r="A17" s="108"/>
      <c r="B17" s="104"/>
      <c r="C17" s="31" t="s">
        <v>178</v>
      </c>
      <c r="D17" s="94" t="s">
        <v>22</v>
      </c>
      <c r="E17" s="31">
        <v>0.3</v>
      </c>
      <c r="F17" s="104"/>
      <c r="G17" s="94"/>
      <c r="H17" s="94"/>
      <c r="I17" s="94"/>
      <c r="J17" s="104"/>
      <c r="K17" s="31"/>
      <c r="L17" s="94"/>
      <c r="M17" s="31"/>
      <c r="N17" s="106"/>
      <c r="O17" s="31"/>
      <c r="P17" s="31"/>
      <c r="Q17" s="53"/>
      <c r="R17" s="104"/>
      <c r="S17" s="31"/>
      <c r="T17" s="31"/>
      <c r="U17" s="94"/>
      <c r="V17" s="104"/>
      <c r="W17" s="31"/>
      <c r="X17" s="31"/>
      <c r="Y17" s="94"/>
    </row>
    <row r="18" spans="1:25" ht="16.5" x14ac:dyDescent="0.2">
      <c r="A18" s="108"/>
      <c r="B18" s="104"/>
      <c r="C18" s="31"/>
      <c r="D18" s="94"/>
      <c r="E18" s="31"/>
      <c r="F18" s="104"/>
      <c r="G18" s="94"/>
      <c r="H18" s="94"/>
      <c r="I18" s="94"/>
      <c r="J18" s="104"/>
      <c r="K18" s="31"/>
      <c r="L18" s="94"/>
      <c r="M18" s="31"/>
      <c r="N18" s="106"/>
      <c r="O18" s="31"/>
      <c r="P18" s="94"/>
      <c r="Q18" s="31"/>
      <c r="R18" s="104"/>
      <c r="S18" s="31"/>
      <c r="T18" s="94"/>
      <c r="U18" s="94"/>
      <c r="V18" s="104"/>
      <c r="W18" s="31"/>
      <c r="X18" s="94"/>
      <c r="Y18" s="94"/>
    </row>
    <row r="19" spans="1:25" ht="16.5" x14ac:dyDescent="0.2">
      <c r="A19" s="108"/>
      <c r="B19" s="104"/>
      <c r="C19" s="94"/>
      <c r="D19" s="94"/>
      <c r="E19" s="94"/>
      <c r="F19" s="104"/>
      <c r="G19" s="31"/>
      <c r="H19" s="94"/>
      <c r="I19" s="94"/>
      <c r="J19" s="104"/>
      <c r="K19" s="31"/>
      <c r="L19" s="94"/>
      <c r="M19" s="31"/>
      <c r="N19" s="106"/>
      <c r="O19" s="31"/>
      <c r="P19" s="94"/>
      <c r="Q19" s="94"/>
      <c r="R19" s="104"/>
      <c r="S19" s="31"/>
      <c r="T19" s="94"/>
      <c r="U19" s="94"/>
      <c r="V19" s="104"/>
      <c r="W19" s="31"/>
      <c r="X19" s="94"/>
      <c r="Y19" s="94"/>
    </row>
    <row r="20" spans="1:25" ht="16.5" x14ac:dyDescent="0.2">
      <c r="A20" s="108"/>
      <c r="B20" s="104"/>
      <c r="C20" s="31"/>
      <c r="D20" s="94"/>
      <c r="E20" s="31"/>
      <c r="F20" s="104"/>
      <c r="G20" s="31"/>
      <c r="H20" s="31"/>
      <c r="I20" s="94"/>
      <c r="J20" s="104"/>
      <c r="K20" s="31"/>
      <c r="L20" s="31"/>
      <c r="M20" s="94"/>
      <c r="N20" s="107"/>
      <c r="O20" s="31"/>
      <c r="P20" s="31"/>
      <c r="Q20" s="94"/>
      <c r="R20" s="104"/>
      <c r="S20" s="31"/>
      <c r="T20" s="31"/>
      <c r="U20" s="94"/>
      <c r="V20" s="104"/>
      <c r="W20" s="31"/>
      <c r="X20" s="31"/>
      <c r="Y20" s="94"/>
    </row>
    <row r="21" spans="1:25" ht="16.5" customHeight="1" x14ac:dyDescent="0.25">
      <c r="A21" s="112" t="s">
        <v>12</v>
      </c>
      <c r="B21" s="104" t="s">
        <v>278</v>
      </c>
      <c r="C21" s="31" t="s">
        <v>279</v>
      </c>
      <c r="D21" s="31">
        <v>73.7</v>
      </c>
      <c r="E21" s="31">
        <v>8</v>
      </c>
      <c r="F21" s="104" t="s">
        <v>225</v>
      </c>
      <c r="G21" s="94" t="s">
        <v>226</v>
      </c>
      <c r="H21" s="94">
        <v>73.5</v>
      </c>
      <c r="I21" s="94">
        <v>8</v>
      </c>
      <c r="J21" s="113"/>
      <c r="K21" s="97"/>
      <c r="L21" s="97"/>
      <c r="M21" s="97"/>
      <c r="N21" s="104"/>
      <c r="O21" s="94"/>
      <c r="P21" s="94"/>
      <c r="Q21" s="94"/>
      <c r="R21" s="104"/>
      <c r="S21" s="31"/>
      <c r="T21" s="63"/>
      <c r="U21" s="56"/>
      <c r="V21" s="104"/>
      <c r="W21" s="31"/>
      <c r="X21" s="94"/>
      <c r="Y21" s="94"/>
    </row>
    <row r="22" spans="1:25" ht="16.5" x14ac:dyDescent="0.25">
      <c r="A22" s="108"/>
      <c r="B22" s="104"/>
      <c r="C22" s="31" t="s">
        <v>59</v>
      </c>
      <c r="D22" s="31">
        <v>3.75</v>
      </c>
      <c r="E22" s="31">
        <v>0.4</v>
      </c>
      <c r="F22" s="104"/>
      <c r="G22" s="94" t="s">
        <v>173</v>
      </c>
      <c r="H22" s="94">
        <v>10</v>
      </c>
      <c r="I22" s="94">
        <v>1</v>
      </c>
      <c r="J22" s="113"/>
      <c r="K22" s="97"/>
      <c r="L22" s="97"/>
      <c r="M22" s="97"/>
      <c r="N22" s="104"/>
      <c r="O22" s="94"/>
      <c r="P22" s="94"/>
      <c r="Q22" s="94"/>
      <c r="R22" s="108"/>
      <c r="S22" s="31"/>
      <c r="T22" s="63"/>
      <c r="U22" s="56"/>
      <c r="V22" s="108"/>
      <c r="W22" s="31"/>
      <c r="X22" s="31"/>
      <c r="Y22" s="94"/>
    </row>
    <row r="23" spans="1:25" ht="17.25" x14ac:dyDescent="0.25">
      <c r="A23" s="108"/>
      <c r="B23" s="104"/>
      <c r="C23" s="31"/>
      <c r="D23" s="31"/>
      <c r="E23" s="31"/>
      <c r="F23" s="104"/>
      <c r="G23" s="94"/>
      <c r="H23" s="94"/>
      <c r="I23" s="94"/>
      <c r="J23" s="113"/>
      <c r="K23" s="58"/>
      <c r="L23" s="49"/>
      <c r="M23" s="49"/>
      <c r="N23" s="104"/>
      <c r="O23" s="94"/>
      <c r="P23" s="94"/>
      <c r="Q23" s="94"/>
      <c r="R23" s="108"/>
      <c r="S23" s="31"/>
      <c r="T23" s="63"/>
      <c r="U23" s="56"/>
      <c r="V23" s="108"/>
      <c r="W23" s="31"/>
      <c r="X23" s="94"/>
      <c r="Y23" s="31"/>
    </row>
    <row r="24" spans="1:25" ht="16.5" x14ac:dyDescent="0.25">
      <c r="A24" s="108"/>
      <c r="B24" s="104"/>
      <c r="C24" s="94"/>
      <c r="D24" s="94"/>
      <c r="E24" s="94"/>
      <c r="F24" s="104"/>
      <c r="G24" s="94"/>
      <c r="H24" s="94"/>
      <c r="I24" s="94"/>
      <c r="J24" s="113"/>
      <c r="K24" s="97"/>
      <c r="L24" s="5"/>
      <c r="M24" s="97"/>
      <c r="N24" s="104"/>
      <c r="O24" s="94"/>
      <c r="P24" s="94"/>
      <c r="Q24" s="94"/>
      <c r="R24" s="108"/>
      <c r="S24" s="31"/>
      <c r="T24" s="63"/>
      <c r="U24" s="56"/>
      <c r="V24" s="108"/>
      <c r="W24" s="31"/>
      <c r="X24" s="94"/>
      <c r="Y24" s="31"/>
    </row>
    <row r="25" spans="1:25" ht="16.5" x14ac:dyDescent="0.25">
      <c r="A25" s="108"/>
      <c r="B25" s="104"/>
      <c r="C25" s="54"/>
      <c r="D25" s="54"/>
      <c r="E25" s="55"/>
      <c r="F25" s="104"/>
      <c r="G25" s="94"/>
      <c r="H25" s="94"/>
      <c r="I25" s="31"/>
      <c r="J25" s="113"/>
      <c r="K25" s="31"/>
      <c r="L25" s="94"/>
      <c r="M25" s="94"/>
      <c r="N25" s="104"/>
      <c r="O25" s="95"/>
      <c r="P25" s="31"/>
      <c r="Q25" s="94"/>
      <c r="R25" s="108"/>
      <c r="S25" s="62"/>
      <c r="T25" s="63"/>
      <c r="U25" s="56"/>
      <c r="V25" s="108"/>
      <c r="W25" s="31"/>
      <c r="X25" s="94"/>
      <c r="Y25" s="31"/>
    </row>
    <row r="26" spans="1:25" ht="16.5" x14ac:dyDescent="0.2">
      <c r="A26" s="103" t="s">
        <v>13</v>
      </c>
      <c r="B26" s="104" t="s">
        <v>294</v>
      </c>
      <c r="C26" s="31" t="s">
        <v>293</v>
      </c>
      <c r="D26" s="94">
        <v>10</v>
      </c>
      <c r="E26" s="94">
        <v>1</v>
      </c>
      <c r="F26" s="104" t="s">
        <v>282</v>
      </c>
      <c r="G26" s="31" t="s">
        <v>283</v>
      </c>
      <c r="H26" s="94">
        <v>26.3</v>
      </c>
      <c r="I26" s="94">
        <v>3</v>
      </c>
      <c r="J26" s="113"/>
      <c r="K26" s="31"/>
      <c r="L26" s="31"/>
      <c r="M26" s="31"/>
      <c r="N26" s="168"/>
      <c r="O26" s="5"/>
      <c r="P26" s="97"/>
      <c r="Q26" s="5"/>
      <c r="R26" s="105"/>
      <c r="S26" s="31"/>
      <c r="T26" s="94"/>
      <c r="U26" s="31"/>
      <c r="V26" s="104"/>
      <c r="W26" s="31"/>
      <c r="X26" s="98"/>
      <c r="Y26" s="31"/>
    </row>
    <row r="27" spans="1:25" ht="16.5" x14ac:dyDescent="0.25">
      <c r="A27" s="103"/>
      <c r="B27" s="104"/>
      <c r="C27" s="35" t="s">
        <v>295</v>
      </c>
      <c r="D27" s="36">
        <v>20</v>
      </c>
      <c r="E27" s="36">
        <v>2</v>
      </c>
      <c r="F27" s="104"/>
      <c r="G27" s="31" t="s">
        <v>298</v>
      </c>
      <c r="H27" s="94">
        <v>15</v>
      </c>
      <c r="I27" s="94">
        <v>2</v>
      </c>
      <c r="J27" s="113"/>
      <c r="K27" s="31"/>
      <c r="L27" s="31"/>
      <c r="M27" s="31"/>
      <c r="N27" s="169"/>
      <c r="O27" s="5"/>
      <c r="P27" s="97"/>
      <c r="Q27" s="5"/>
      <c r="R27" s="106"/>
      <c r="S27" s="34"/>
      <c r="T27" s="94"/>
      <c r="U27" s="31"/>
      <c r="V27" s="108"/>
      <c r="W27" s="31"/>
      <c r="X27" s="98"/>
      <c r="Y27" s="31"/>
    </row>
    <row r="28" spans="1:25" ht="16.5" x14ac:dyDescent="0.25">
      <c r="A28" s="103"/>
      <c r="B28" s="104"/>
      <c r="C28" s="34" t="s">
        <v>68</v>
      </c>
      <c r="D28" s="94"/>
      <c r="E28" s="94" t="s">
        <v>296</v>
      </c>
      <c r="F28" s="104"/>
      <c r="G28" s="31" t="s">
        <v>88</v>
      </c>
      <c r="H28" s="94" t="s">
        <v>22</v>
      </c>
      <c r="I28" s="94">
        <v>0.1</v>
      </c>
      <c r="J28" s="113"/>
      <c r="K28" s="31"/>
      <c r="L28" s="31"/>
      <c r="M28" s="31"/>
      <c r="N28" s="169"/>
      <c r="O28" s="7"/>
      <c r="P28" s="97"/>
      <c r="Q28" s="97"/>
      <c r="R28" s="106"/>
      <c r="S28" s="31"/>
      <c r="T28" s="94"/>
      <c r="U28" s="94"/>
      <c r="V28" s="108"/>
      <c r="W28" s="31"/>
      <c r="X28" s="57"/>
      <c r="Y28" s="94"/>
    </row>
    <row r="29" spans="1:25" ht="16.5" x14ac:dyDescent="0.25">
      <c r="A29" s="103"/>
      <c r="B29" s="104"/>
      <c r="C29" s="37"/>
      <c r="D29" s="37"/>
      <c r="E29" s="37"/>
      <c r="F29" s="104"/>
      <c r="G29" s="94"/>
      <c r="H29" s="94"/>
      <c r="I29" s="94"/>
      <c r="J29" s="113"/>
      <c r="K29" s="31"/>
      <c r="L29" s="31"/>
      <c r="M29" s="31"/>
      <c r="N29" s="169"/>
      <c r="O29" s="5"/>
      <c r="P29" s="5"/>
      <c r="Q29" s="97"/>
      <c r="R29" s="106"/>
      <c r="S29" s="34"/>
      <c r="T29" s="94"/>
      <c r="U29" s="31"/>
      <c r="V29" s="108"/>
      <c r="W29" s="31"/>
      <c r="X29" s="57"/>
      <c r="Y29" s="31"/>
    </row>
    <row r="30" spans="1:25" ht="16.5" x14ac:dyDescent="0.25">
      <c r="A30" s="103"/>
      <c r="B30" s="104"/>
      <c r="C30" s="34"/>
      <c r="D30" s="94"/>
      <c r="E30" s="31"/>
      <c r="F30" s="104"/>
      <c r="G30" s="94"/>
      <c r="H30" s="94"/>
      <c r="I30" s="94"/>
      <c r="J30" s="113"/>
      <c r="K30" s="46"/>
      <c r="L30" s="46"/>
      <c r="M30" s="5"/>
      <c r="N30" s="170"/>
      <c r="O30" s="5"/>
      <c r="P30" s="5"/>
      <c r="Q30" s="97"/>
      <c r="R30" s="107"/>
      <c r="S30" s="34"/>
      <c r="T30" s="94"/>
      <c r="U30" s="31"/>
      <c r="V30" s="108"/>
      <c r="W30" s="57"/>
      <c r="X30" s="57"/>
      <c r="Y30" s="31"/>
    </row>
    <row r="31" spans="1:25" ht="16.5" x14ac:dyDescent="0.25">
      <c r="A31" s="103" t="s">
        <v>2</v>
      </c>
      <c r="B31" s="108"/>
      <c r="C31" s="31"/>
      <c r="D31" s="94"/>
      <c r="E31" s="94"/>
      <c r="F31" s="94" t="s">
        <v>2</v>
      </c>
      <c r="G31" s="31"/>
      <c r="H31" s="31"/>
      <c r="I31" s="94"/>
      <c r="J31" s="94" t="s">
        <v>2</v>
      </c>
      <c r="K31" s="31" t="s">
        <v>115</v>
      </c>
      <c r="L31" s="31"/>
      <c r="M31" s="94"/>
      <c r="N31" s="94" t="s">
        <v>2</v>
      </c>
      <c r="O31" s="5"/>
      <c r="P31" s="31"/>
      <c r="Q31" s="94"/>
      <c r="R31" s="94" t="s">
        <v>2</v>
      </c>
      <c r="S31" s="31"/>
      <c r="T31" s="31"/>
      <c r="U31" s="94"/>
      <c r="V31" s="94" t="s">
        <v>2</v>
      </c>
      <c r="W31" s="31"/>
      <c r="X31" s="31"/>
      <c r="Y31" s="94"/>
    </row>
    <row r="32" spans="1:25" ht="16.5" x14ac:dyDescent="0.25">
      <c r="A32" s="103" t="s">
        <v>14</v>
      </c>
      <c r="B32" s="108"/>
      <c r="C32" s="94"/>
      <c r="D32" s="31"/>
      <c r="E32" s="94"/>
      <c r="F32" s="94" t="s">
        <v>14</v>
      </c>
      <c r="G32" s="94" t="s">
        <v>68</v>
      </c>
      <c r="H32" s="31" t="s">
        <v>89</v>
      </c>
      <c r="I32" s="94"/>
      <c r="J32" s="94" t="s">
        <v>14</v>
      </c>
      <c r="K32" s="94"/>
      <c r="L32" s="31"/>
      <c r="M32" s="94"/>
      <c r="N32" s="94" t="s">
        <v>14</v>
      </c>
      <c r="O32" s="94"/>
      <c r="P32" s="31"/>
      <c r="Q32" s="94"/>
      <c r="R32" s="94" t="s">
        <v>14</v>
      </c>
      <c r="S32" s="94"/>
      <c r="T32" s="31"/>
      <c r="U32" s="94"/>
      <c r="V32" s="94" t="s">
        <v>14</v>
      </c>
      <c r="W32" s="94"/>
      <c r="X32" s="31"/>
      <c r="Y32" s="94"/>
    </row>
    <row r="33" spans="1:25" ht="16.5" x14ac:dyDescent="0.2">
      <c r="A33" s="109" t="s">
        <v>15</v>
      </c>
      <c r="B33" s="102" t="s">
        <v>16</v>
      </c>
      <c r="C33" s="102"/>
      <c r="D33" s="31">
        <v>5</v>
      </c>
      <c r="E33" s="38">
        <f>D33*45</f>
        <v>225</v>
      </c>
      <c r="F33" s="102" t="s">
        <v>16</v>
      </c>
      <c r="G33" s="102"/>
      <c r="H33" s="31">
        <v>3</v>
      </c>
      <c r="I33" s="38">
        <f>H33*45</f>
        <v>135</v>
      </c>
      <c r="J33" s="102" t="s">
        <v>16</v>
      </c>
      <c r="K33" s="102"/>
      <c r="L33" s="31">
        <v>3</v>
      </c>
      <c r="M33" s="38">
        <f>L33*45</f>
        <v>135</v>
      </c>
      <c r="N33" s="102" t="s">
        <v>16</v>
      </c>
      <c r="O33" s="102"/>
      <c r="P33" s="31"/>
      <c r="Q33" s="38"/>
      <c r="R33" s="102" t="s">
        <v>16</v>
      </c>
      <c r="S33" s="102"/>
      <c r="T33" s="31"/>
      <c r="U33" s="38"/>
      <c r="V33" s="102" t="s">
        <v>16</v>
      </c>
      <c r="W33" s="102"/>
      <c r="X33" s="31"/>
      <c r="Y33" s="38"/>
    </row>
    <row r="34" spans="1:25" ht="16.5" x14ac:dyDescent="0.2">
      <c r="A34" s="110"/>
      <c r="B34" s="93" t="s">
        <v>17</v>
      </c>
      <c r="C34" s="93"/>
      <c r="D34" s="31">
        <v>4.5</v>
      </c>
      <c r="E34" s="39">
        <f>D34*70</f>
        <v>315</v>
      </c>
      <c r="F34" s="102" t="s">
        <v>17</v>
      </c>
      <c r="G34" s="102"/>
      <c r="H34" s="31">
        <v>4.5</v>
      </c>
      <c r="I34" s="39">
        <f>H34*70</f>
        <v>315</v>
      </c>
      <c r="J34" s="102" t="s">
        <v>17</v>
      </c>
      <c r="K34" s="102"/>
      <c r="L34" s="31">
        <v>4.5</v>
      </c>
      <c r="M34" s="39">
        <f>L34*70</f>
        <v>315</v>
      </c>
      <c r="N34" s="102" t="s">
        <v>17</v>
      </c>
      <c r="O34" s="102"/>
      <c r="P34" s="31"/>
      <c r="Q34" s="39"/>
      <c r="R34" s="102" t="s">
        <v>17</v>
      </c>
      <c r="S34" s="102"/>
      <c r="T34" s="31"/>
      <c r="U34" s="39"/>
      <c r="V34" s="102" t="s">
        <v>17</v>
      </c>
      <c r="W34" s="102"/>
      <c r="X34" s="31"/>
      <c r="Y34" s="39"/>
    </row>
    <row r="35" spans="1:25" ht="16.5" x14ac:dyDescent="0.2">
      <c r="A35" s="110"/>
      <c r="B35" s="93" t="s">
        <v>18</v>
      </c>
      <c r="C35" s="93"/>
      <c r="D35" s="31">
        <v>2.2000000000000002</v>
      </c>
      <c r="E35" s="38">
        <f>D35*75</f>
        <v>165</v>
      </c>
      <c r="F35" s="102" t="s">
        <v>18</v>
      </c>
      <c r="G35" s="102"/>
      <c r="H35" s="31">
        <v>2.2999999999999998</v>
      </c>
      <c r="I35" s="38">
        <f>H35*75</f>
        <v>172.5</v>
      </c>
      <c r="J35" s="102" t="s">
        <v>18</v>
      </c>
      <c r="K35" s="102"/>
      <c r="L35" s="31">
        <v>1.6</v>
      </c>
      <c r="M35" s="38">
        <f>L35*75</f>
        <v>120</v>
      </c>
      <c r="N35" s="102" t="s">
        <v>18</v>
      </c>
      <c r="O35" s="102"/>
      <c r="P35" s="31"/>
      <c r="Q35" s="38"/>
      <c r="R35" s="102" t="s">
        <v>18</v>
      </c>
      <c r="S35" s="102"/>
      <c r="T35" s="31"/>
      <c r="U35" s="38"/>
      <c r="V35" s="102" t="s">
        <v>18</v>
      </c>
      <c r="W35" s="102"/>
      <c r="X35" s="31"/>
      <c r="Y35" s="38"/>
    </row>
    <row r="36" spans="1:25" ht="16.5" x14ac:dyDescent="0.2">
      <c r="A36" s="110"/>
      <c r="B36" s="93" t="s">
        <v>19</v>
      </c>
      <c r="C36" s="93"/>
      <c r="D36" s="31">
        <v>1.3</v>
      </c>
      <c r="E36" s="38">
        <f>D36*25</f>
        <v>32.5</v>
      </c>
      <c r="F36" s="102" t="s">
        <v>19</v>
      </c>
      <c r="G36" s="102"/>
      <c r="H36" s="31">
        <v>1.2</v>
      </c>
      <c r="I36" s="38">
        <f>H36*25</f>
        <v>30</v>
      </c>
      <c r="J36" s="102" t="s">
        <v>19</v>
      </c>
      <c r="K36" s="102"/>
      <c r="L36" s="31">
        <v>1.4</v>
      </c>
      <c r="M36" s="38">
        <f>L36*25</f>
        <v>35</v>
      </c>
      <c r="N36" s="102" t="s">
        <v>19</v>
      </c>
      <c r="O36" s="102"/>
      <c r="P36" s="31"/>
      <c r="Q36" s="38"/>
      <c r="R36" s="102" t="s">
        <v>19</v>
      </c>
      <c r="S36" s="102"/>
      <c r="T36" s="31"/>
      <c r="U36" s="38"/>
      <c r="V36" s="102" t="s">
        <v>19</v>
      </c>
      <c r="W36" s="102"/>
      <c r="X36" s="31"/>
      <c r="Y36" s="38"/>
    </row>
    <row r="37" spans="1:25" ht="16.5" x14ac:dyDescent="0.2">
      <c r="A37" s="110"/>
      <c r="B37" s="93" t="s">
        <v>20</v>
      </c>
      <c r="C37" s="93"/>
      <c r="D37" s="94">
        <v>0</v>
      </c>
      <c r="E37" s="39">
        <f>D37*60</f>
        <v>0</v>
      </c>
      <c r="F37" s="102" t="s">
        <v>20</v>
      </c>
      <c r="G37" s="102"/>
      <c r="H37" s="94">
        <v>1</v>
      </c>
      <c r="I37" s="39">
        <f>H37*60</f>
        <v>60</v>
      </c>
      <c r="J37" s="102" t="s">
        <v>20</v>
      </c>
      <c r="K37" s="102"/>
      <c r="L37" s="94">
        <v>0</v>
      </c>
      <c r="M37" s="39">
        <f>L37*60</f>
        <v>0</v>
      </c>
      <c r="N37" s="102" t="s">
        <v>20</v>
      </c>
      <c r="O37" s="102"/>
      <c r="P37" s="94"/>
      <c r="Q37" s="39"/>
      <c r="R37" s="102" t="s">
        <v>20</v>
      </c>
      <c r="S37" s="102"/>
      <c r="T37" s="94"/>
      <c r="U37" s="39"/>
      <c r="V37" s="102" t="s">
        <v>20</v>
      </c>
      <c r="W37" s="102"/>
      <c r="X37" s="94"/>
      <c r="Y37" s="39"/>
    </row>
    <row r="38" spans="1:25" ht="16.5" x14ac:dyDescent="0.2">
      <c r="A38" s="111"/>
      <c r="B38" s="100" t="s">
        <v>23</v>
      </c>
      <c r="C38" s="101"/>
      <c r="D38" s="94">
        <v>0</v>
      </c>
      <c r="E38" s="38">
        <v>0</v>
      </c>
      <c r="F38" s="100" t="s">
        <v>23</v>
      </c>
      <c r="G38" s="101"/>
      <c r="H38" s="94">
        <v>0</v>
      </c>
      <c r="I38" s="38">
        <v>0</v>
      </c>
      <c r="J38" s="100" t="s">
        <v>23</v>
      </c>
      <c r="K38" s="101"/>
      <c r="L38" s="94">
        <v>0</v>
      </c>
      <c r="M38" s="38">
        <f>L38*120</f>
        <v>0</v>
      </c>
      <c r="N38" s="100" t="s">
        <v>23</v>
      </c>
      <c r="O38" s="101"/>
      <c r="P38" s="94"/>
      <c r="Q38" s="38"/>
      <c r="R38" s="100" t="s">
        <v>44</v>
      </c>
      <c r="S38" s="101"/>
      <c r="T38" s="94"/>
      <c r="U38" s="38"/>
      <c r="V38" s="100" t="s">
        <v>44</v>
      </c>
      <c r="W38" s="101"/>
      <c r="X38" s="94"/>
      <c r="Y38" s="38"/>
    </row>
    <row r="39" spans="1:25" ht="16.5" x14ac:dyDescent="0.2">
      <c r="A39" s="40"/>
      <c r="B39" s="102" t="s">
        <v>21</v>
      </c>
      <c r="C39" s="102"/>
      <c r="D39" s="41"/>
      <c r="E39" s="39">
        <f>SUM(E33:E37)</f>
        <v>737.5</v>
      </c>
      <c r="F39" s="102" t="s">
        <v>21</v>
      </c>
      <c r="G39" s="102"/>
      <c r="H39" s="42"/>
      <c r="I39" s="39">
        <f>SUM(I33:I37)</f>
        <v>712.5</v>
      </c>
      <c r="J39" s="102" t="s">
        <v>21</v>
      </c>
      <c r="K39" s="102"/>
      <c r="L39" s="42"/>
      <c r="M39" s="39">
        <f>SUM(M33:M38)</f>
        <v>605</v>
      </c>
      <c r="N39" s="102" t="s">
        <v>21</v>
      </c>
      <c r="O39" s="102"/>
      <c r="P39" s="42"/>
      <c r="Q39" s="39"/>
      <c r="R39" s="102" t="s">
        <v>21</v>
      </c>
      <c r="S39" s="102"/>
      <c r="T39" s="42"/>
      <c r="U39" s="39"/>
      <c r="V39" s="102" t="s">
        <v>21</v>
      </c>
      <c r="W39" s="102"/>
      <c r="X39" s="42"/>
      <c r="Y39" s="39"/>
    </row>
    <row r="40" spans="1:25" ht="16.5" x14ac:dyDescent="0.25">
      <c r="A40" s="43"/>
      <c r="B40" s="3"/>
      <c r="C40" s="29" t="s">
        <v>30</v>
      </c>
      <c r="D40" s="29" t="s">
        <v>66</v>
      </c>
      <c r="E40" s="29"/>
      <c r="F40" s="29"/>
      <c r="G40" s="29"/>
      <c r="H40" s="29"/>
      <c r="I40" s="29" t="s">
        <v>31</v>
      </c>
      <c r="J40" s="29" t="s">
        <v>65</v>
      </c>
      <c r="K40" s="29"/>
      <c r="L40" s="29"/>
      <c r="M40" s="29"/>
      <c r="N40" s="29"/>
      <c r="O40" s="29"/>
      <c r="P40" s="29"/>
      <c r="Q40" s="29" t="s">
        <v>32</v>
      </c>
      <c r="R40" s="30" t="s">
        <v>67</v>
      </c>
      <c r="S40" s="30"/>
      <c r="T40" s="30"/>
      <c r="U40" s="43"/>
    </row>
    <row r="41" spans="1:25" x14ac:dyDescent="0.2">
      <c r="A41" s="44"/>
      <c r="B41" s="26" t="s">
        <v>28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</row>
  </sheetData>
  <mergeCells count="84">
    <mergeCell ref="A1:U1"/>
    <mergeCell ref="A2:K2"/>
    <mergeCell ref="B3:E3"/>
    <mergeCell ref="F3:I3"/>
    <mergeCell ref="J3:M3"/>
    <mergeCell ref="N3:Q3"/>
    <mergeCell ref="R3:U3"/>
    <mergeCell ref="V3:Y3"/>
    <mergeCell ref="A5:A6"/>
    <mergeCell ref="B5:B6"/>
    <mergeCell ref="F5:F6"/>
    <mergeCell ref="J5:J6"/>
    <mergeCell ref="N5:N6"/>
    <mergeCell ref="R5:R6"/>
    <mergeCell ref="V5:V6"/>
    <mergeCell ref="V7:V14"/>
    <mergeCell ref="A15:A20"/>
    <mergeCell ref="B15:B20"/>
    <mergeCell ref="F15:F20"/>
    <mergeCell ref="J15:J20"/>
    <mergeCell ref="N15:N20"/>
    <mergeCell ref="R15:R20"/>
    <mergeCell ref="V15:V20"/>
    <mergeCell ref="A7:A14"/>
    <mergeCell ref="B7:B14"/>
    <mergeCell ref="F7:F14"/>
    <mergeCell ref="J7:J14"/>
    <mergeCell ref="N7:N14"/>
    <mergeCell ref="R7:R14"/>
    <mergeCell ref="V21:V25"/>
    <mergeCell ref="A26:A30"/>
    <mergeCell ref="B26:B30"/>
    <mergeCell ref="F26:F30"/>
    <mergeCell ref="J26:J30"/>
    <mergeCell ref="N26:N30"/>
    <mergeCell ref="R26:R30"/>
    <mergeCell ref="V26:V30"/>
    <mergeCell ref="A21:A25"/>
    <mergeCell ref="B21:B25"/>
    <mergeCell ref="F21:F25"/>
    <mergeCell ref="J21:J25"/>
    <mergeCell ref="N21:N25"/>
    <mergeCell ref="R21:R25"/>
    <mergeCell ref="A31:B31"/>
    <mergeCell ref="A32:B32"/>
    <mergeCell ref="A33:A38"/>
    <mergeCell ref="B33:C33"/>
    <mergeCell ref="F33:G33"/>
    <mergeCell ref="F35:G35"/>
    <mergeCell ref="F37:G37"/>
    <mergeCell ref="N33:O33"/>
    <mergeCell ref="R33:S33"/>
    <mergeCell ref="V33:W33"/>
    <mergeCell ref="F34:G34"/>
    <mergeCell ref="J34:K34"/>
    <mergeCell ref="N34:O34"/>
    <mergeCell ref="R34:S34"/>
    <mergeCell ref="V34:W34"/>
    <mergeCell ref="J33:K33"/>
    <mergeCell ref="N35:O35"/>
    <mergeCell ref="R35:S35"/>
    <mergeCell ref="V35:W35"/>
    <mergeCell ref="F36:G36"/>
    <mergeCell ref="J36:K36"/>
    <mergeCell ref="N36:O36"/>
    <mergeCell ref="R36:S36"/>
    <mergeCell ref="V36:W36"/>
    <mergeCell ref="J35:K35"/>
    <mergeCell ref="V39:W39"/>
    <mergeCell ref="N37:O37"/>
    <mergeCell ref="R37:S37"/>
    <mergeCell ref="V37:W37"/>
    <mergeCell ref="B38:C38"/>
    <mergeCell ref="F38:G38"/>
    <mergeCell ref="J38:K38"/>
    <mergeCell ref="N38:O38"/>
    <mergeCell ref="R38:S38"/>
    <mergeCell ref="V38:W38"/>
    <mergeCell ref="J37:K37"/>
    <mergeCell ref="B39:C39"/>
    <mergeCell ref="F39:G39"/>
    <mergeCell ref="J39:K39"/>
    <mergeCell ref="N39:O39"/>
    <mergeCell ref="R39:S39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7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6</Pages>
  <Words>0</Words>
  <Characters>0</Characters>
  <Application>Microsoft Excel</Application>
  <DocSecurity>0</DocSecurity>
  <Lines>0</Lines>
  <Paragraphs>0</Paragraphs>
  <MMClips>0</MMClips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03.02-03.05</vt:lpstr>
      <vt:lpstr>03.08-03.12</vt:lpstr>
      <vt:lpstr>03.15-03.19</vt:lpstr>
      <vt:lpstr>03.22-03-26</vt:lpstr>
      <vt:lpstr>03.29-03-31</vt:lpstr>
    </vt:vector>
  </TitlesOfParts>
  <Company>Test Computer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username</cp:lastModifiedBy>
  <cp:revision>3</cp:revision>
  <cp:lastPrinted>2021-03-15T04:57:48Z</cp:lastPrinted>
  <dcterms:created xsi:type="dcterms:W3CDTF">2017-04-15T15:40:14Z</dcterms:created>
  <dcterms:modified xsi:type="dcterms:W3CDTF">2021-03-15T06:59:47Z</dcterms:modified>
</cp:coreProperties>
</file>